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ntralbankmaltaorg.sharepoint.com/sites/COO/Docs/Research and Education Section/Research and Education/Statistics/Banknotes_Coins 2024/Coins Website/"/>
    </mc:Choice>
  </mc:AlternateContent>
  <xr:revisionPtr revIDLastSave="146" documentId="8_{BACBA4F7-A66B-47F3-909B-83F870534BF3}" xr6:coauthVersionLast="47" xr6:coauthVersionMax="47" xr10:uidLastSave="{77C7297B-C178-4F8D-924B-DE310BAABC3E}"/>
  <bookViews>
    <workbookView xWindow="-120" yWindow="-120" windowWidth="29040" windowHeight="15720" xr2:uid="{00000000-000D-0000-FFFF-FFFF00000000}"/>
  </bookViews>
  <sheets>
    <sheet name="Circulation Chart" sheetId="3" r:id="rId1"/>
    <sheet name="Coin - Circulation" sheetId="1" r:id="rId2"/>
    <sheet name="Production of coins" sheetId="5" r:id="rId3"/>
    <sheet name="Dated sets &amp; comm. coins minted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5" i="1" l="1"/>
  <c r="F205" i="1"/>
  <c r="C204" i="1"/>
  <c r="F204" i="1" s="1"/>
  <c r="C203" i="1"/>
  <c r="F203" i="1" s="1"/>
  <c r="C201" i="1"/>
  <c r="F201" i="1" s="1"/>
  <c r="C202" i="1" s="1"/>
  <c r="F202" i="1" s="1"/>
  <c r="C200" i="1"/>
  <c r="F200" i="1"/>
  <c r="C199" i="1"/>
  <c r="F199" i="1" s="1"/>
  <c r="C198" i="1"/>
  <c r="F198" i="1"/>
  <c r="C197" i="1"/>
  <c r="F197" i="1" s="1"/>
  <c r="C196" i="1"/>
  <c r="F196" i="1" s="1"/>
  <c r="C194" i="1"/>
  <c r="F194" i="1" s="1"/>
  <c r="C195" i="1" s="1"/>
  <c r="F195" i="1" s="1"/>
  <c r="C193" i="1"/>
  <c r="F193" i="1" s="1"/>
  <c r="C192" i="1"/>
  <c r="F192" i="1"/>
  <c r="C191" i="1"/>
  <c r="F191" i="1" s="1"/>
  <c r="F190" i="1"/>
  <c r="C190" i="1"/>
  <c r="C189" i="1"/>
  <c r="F189" i="1" s="1"/>
  <c r="C188" i="1" l="1"/>
  <c r="F188" i="1" s="1"/>
  <c r="C187" i="1"/>
  <c r="F187" i="1" s="1"/>
  <c r="C186" i="1"/>
  <c r="F186" i="1" s="1"/>
  <c r="K25" i="5"/>
  <c r="C185" i="1"/>
  <c r="F185" i="1"/>
  <c r="C184" i="1"/>
  <c r="F184" i="1" s="1"/>
  <c r="C183" i="1"/>
  <c r="F183" i="1" s="1"/>
  <c r="C182" i="1"/>
  <c r="C180" i="1"/>
  <c r="F180" i="1" s="1"/>
  <c r="C181" i="1" s="1"/>
  <c r="F181" i="1" s="1"/>
  <c r="F182" i="1" l="1"/>
  <c r="C179" i="1"/>
  <c r="C177" i="1"/>
  <c r="F177" i="1" s="1"/>
  <c r="C178" i="1" s="1"/>
  <c r="F178" i="1" s="1"/>
  <c r="C171" i="1"/>
  <c r="K27" i="5"/>
  <c r="F179" i="1" l="1"/>
  <c r="F171" i="1"/>
  <c r="C172" i="1" s="1"/>
  <c r="F172" i="1" s="1"/>
  <c r="C173" i="1" s="1"/>
  <c r="F173" i="1" s="1"/>
  <c r="C174" i="1" s="1"/>
  <c r="F174" i="1" s="1"/>
  <c r="C175" i="1" s="1"/>
  <c r="F175" i="1" s="1"/>
  <c r="C176" i="1" s="1"/>
  <c r="F176" i="1" s="1"/>
  <c r="F170" i="1"/>
  <c r="C170" i="1"/>
  <c r="C169" i="1"/>
  <c r="F169" i="1"/>
  <c r="C168" i="1"/>
  <c r="F168" i="1" s="1"/>
  <c r="K23" i="5"/>
  <c r="F167" i="1"/>
  <c r="C167" i="1"/>
  <c r="C166" i="1"/>
  <c r="F166" i="1"/>
  <c r="C165" i="1"/>
  <c r="F165" i="1"/>
  <c r="C160" i="1"/>
  <c r="F152" i="1"/>
  <c r="K18" i="5" l="1"/>
  <c r="K19" i="5"/>
  <c r="K20" i="5"/>
  <c r="I21" i="5"/>
  <c r="J21" i="5"/>
  <c r="K21" i="5" s="1"/>
  <c r="D22" i="5"/>
  <c r="E22" i="5"/>
  <c r="F22" i="5"/>
  <c r="G22" i="5"/>
  <c r="H22" i="5"/>
  <c r="J22" i="5"/>
  <c r="K24" i="5"/>
  <c r="C151" i="1"/>
  <c r="F151" i="1" s="1"/>
  <c r="C152" i="1" s="1"/>
  <c r="C153" i="1" s="1"/>
  <c r="F147" i="1"/>
  <c r="C148" i="1" s="1"/>
  <c r="F148" i="1" s="1"/>
  <c r="C149" i="1" s="1"/>
  <c r="F149" i="1" s="1"/>
  <c r="F143" i="1"/>
  <c r="C144" i="1" s="1"/>
  <c r="F144" i="1" s="1"/>
  <c r="C145" i="1" s="1"/>
  <c r="F145" i="1" s="1"/>
  <c r="C146" i="1" s="1"/>
  <c r="F146" i="1" s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8" i="1"/>
  <c r="C9" i="1" s="1"/>
  <c r="F9" i="1" s="1"/>
  <c r="F7" i="1"/>
  <c r="F6" i="1"/>
  <c r="F5" i="1"/>
  <c r="F4" i="1"/>
  <c r="F3" i="1"/>
  <c r="F2" i="1"/>
  <c r="F153" i="1" l="1"/>
  <c r="C154" i="1" s="1"/>
  <c r="K22" i="5"/>
  <c r="F154" i="1" l="1"/>
  <c r="C155" i="1" s="1"/>
  <c r="F155" i="1" l="1"/>
  <c r="C156" i="1" s="1"/>
  <c r="F156" i="1" l="1"/>
  <c r="C157" i="1" s="1"/>
  <c r="F157" i="1" l="1"/>
  <c r="C158" i="1" s="1"/>
  <c r="F158" i="1" l="1"/>
  <c r="C159" i="1" s="1"/>
  <c r="F159" i="1" l="1"/>
  <c r="F160" i="1" l="1"/>
  <c r="F161" i="1" l="1"/>
  <c r="C162" i="1" s="1"/>
  <c r="F162" i="1" s="1"/>
  <c r="C163" i="1" s="1"/>
  <c r="F163" i="1" s="1"/>
  <c r="C161" i="1"/>
  <c r="F164" i="1" l="1"/>
  <c r="C164" i="1"/>
</calcChain>
</file>

<file path=xl/sharedStrings.xml><?xml version="1.0" encoding="utf-8"?>
<sst xmlns="http://schemas.openxmlformats.org/spreadsheetml/2006/main" count="84" uniqueCount="68">
  <si>
    <t>Date</t>
  </si>
  <si>
    <t>Circulation beginning of month</t>
  </si>
  <si>
    <t>Withdrawals</t>
  </si>
  <si>
    <t>Deposits</t>
  </si>
  <si>
    <t>Circulation end of month</t>
  </si>
  <si>
    <t>All figures given as at end of month</t>
  </si>
  <si>
    <t xml:space="preserve"> Negative issuance is when banks' deposits exceed banks' withdrawals</t>
  </si>
  <si>
    <t>Year</t>
  </si>
  <si>
    <t>50c</t>
  </si>
  <si>
    <t>20c</t>
  </si>
  <si>
    <t>10c</t>
  </si>
  <si>
    <t>5c</t>
  </si>
  <si>
    <t>2c</t>
  </si>
  <si>
    <t>1c</t>
  </si>
  <si>
    <t>Source:  Currency Services and Security Department, Central Bank of Malta</t>
  </si>
  <si>
    <t>Product</t>
  </si>
  <si>
    <t>Dated Set</t>
  </si>
  <si>
    <t>First Flight Rolls</t>
  </si>
  <si>
    <t>First Flight Coin Cards</t>
  </si>
  <si>
    <t>Republic Proof</t>
  </si>
  <si>
    <t>Republic Rolls</t>
  </si>
  <si>
    <t>European Flag Rolls</t>
  </si>
  <si>
    <t>Ggantija Rolls</t>
  </si>
  <si>
    <t>Ggantija Coin Cards</t>
  </si>
  <si>
    <t>Solidarity through Love Rolls</t>
  </si>
  <si>
    <t>Solidarity through Love Coin Cards</t>
  </si>
  <si>
    <t xml:space="preserve">Blister Pack </t>
  </si>
  <si>
    <t>Hagar Qim Rolls</t>
  </si>
  <si>
    <t>Hagar Qim Coin Cards</t>
  </si>
  <si>
    <t>Peace Rolls</t>
  </si>
  <si>
    <t>Peace Coin Cards</t>
  </si>
  <si>
    <t>Blister Pack</t>
  </si>
  <si>
    <t>Mnajdra Rolls</t>
  </si>
  <si>
    <t>Mnajdra Coin Cards</t>
  </si>
  <si>
    <t>Cultural Heritage Rolls</t>
  </si>
  <si>
    <t>Cultural Heritage Coin Cards</t>
  </si>
  <si>
    <t>Ta Hagrat Rolls</t>
  </si>
  <si>
    <t>Ta Hagrat Coin Cards</t>
  </si>
  <si>
    <t>Nature and Environment Rolls</t>
  </si>
  <si>
    <t>Nature and Environment Coin Cards</t>
  </si>
  <si>
    <t>Ta Skorba Rolls</t>
  </si>
  <si>
    <t>Ta Skorba Coin Cards</t>
  </si>
  <si>
    <t>Games Rolls</t>
  </si>
  <si>
    <t>Games Coin Cards</t>
  </si>
  <si>
    <t>Tarxien  Rolls</t>
  </si>
  <si>
    <t>Tarxien Coin Cards</t>
  </si>
  <si>
    <t>Heroes of the Pandemic Cards</t>
  </si>
  <si>
    <t>Dated Sets</t>
  </si>
  <si>
    <t>Total in pcs</t>
  </si>
  <si>
    <t>Hypogeum Coin Cards</t>
  </si>
  <si>
    <t>Erasmus Coin Cards</t>
  </si>
  <si>
    <t>United Nations Coin Cards</t>
  </si>
  <si>
    <t>Erasmus Coin Rolls</t>
  </si>
  <si>
    <t>Erasmus Coins</t>
  </si>
  <si>
    <t>Hypogeum Coin Rolls</t>
  </si>
  <si>
    <t>Hypogeum Coins</t>
  </si>
  <si>
    <t>United Nations Coins</t>
  </si>
  <si>
    <t>United Nations Coin in Box</t>
  </si>
  <si>
    <t>Napoleon Coin Cards</t>
  </si>
  <si>
    <t>Copernicus Coin Cards</t>
  </si>
  <si>
    <t>Copernicus BU Sets</t>
  </si>
  <si>
    <t>Copernicus - Others</t>
  </si>
  <si>
    <t>Napoleon  - Others</t>
  </si>
  <si>
    <t>Maltese Bee Coin Cards</t>
  </si>
  <si>
    <t>Walled City - Cittadella  Coin Cards</t>
  </si>
  <si>
    <t>Maltese Bee -Others</t>
  </si>
  <si>
    <t>Walled City -Others</t>
  </si>
  <si>
    <t>Table 1:  Circulation coins minted by the Central Bank of Malta, 2015 - 2024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</si>
</sst>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&quot;€&quot;#,##0.00"/>
    <numFmt numFmtId="165" formatCode="&quot; &quot;#,##0.00&quot; &quot;;&quot;-&quot;#,##0.00&quot; &quot;;&quot; -&quot;00&quot; &quot;;&quot; &quot;@&quot; &quot;"/>
    <numFmt numFmtId="166" formatCode="&quot; &quot;#,##0&quot; &quot;;&quot;-&quot;#,##0&quot; &quot;;&quot; -&quot;00&quot; &quot;;&quot; &quot;@&quot; &quot;"/>
    <numFmt numFmtId="167" formatCode="[$€-809]&quot; &quot;#,##0;[Red]&quot;-&quot;[$€-809]&quot; &quot;#,##0"/>
    <numFmt numFmtId="168" formatCode="[$€-2]\ #,##0;[Red]\-[$€-2]\ #,##0"/>
    <numFmt numFmtId="169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 tint="0.34998626667073579"/>
      <name val="Arial"/>
      <family val="2"/>
    </font>
    <font>
      <b/>
      <sz val="12"/>
      <color theme="1" tint="0.3499862666707357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  <font>
      <i/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BE5F1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/>
    <xf numFmtId="17" fontId="5" fillId="0" borderId="2" xfId="0" applyNumberFormat="1" applyFont="1" applyBorder="1" applyAlignment="1">
      <alignment horizontal="center"/>
    </xf>
    <xf numFmtId="164" fontId="5" fillId="0" borderId="2" xfId="0" applyNumberFormat="1" applyFont="1" applyBorder="1"/>
    <xf numFmtId="0" fontId="6" fillId="0" borderId="0" xfId="1" applyFont="1"/>
    <xf numFmtId="0" fontId="7" fillId="0" borderId="2" xfId="0" applyFont="1" applyBorder="1" applyAlignment="1">
      <alignment horizontal="center"/>
    </xf>
    <xf numFmtId="168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3" borderId="2" xfId="0" applyFont="1" applyFill="1" applyBorder="1"/>
    <xf numFmtId="169" fontId="5" fillId="3" borderId="2" xfId="3" applyNumberFormat="1" applyFont="1" applyFill="1" applyBorder="1"/>
    <xf numFmtId="0" fontId="5" fillId="0" borderId="2" xfId="0" applyFont="1" applyBorder="1"/>
    <xf numFmtId="169" fontId="5" fillId="0" borderId="2" xfId="3" applyNumberFormat="1" applyFont="1" applyBorder="1"/>
    <xf numFmtId="169" fontId="5" fillId="0" borderId="0" xfId="3" applyNumberFormat="1" applyFont="1"/>
    <xf numFmtId="0" fontId="5" fillId="3" borderId="3" xfId="0" applyFont="1" applyFill="1" applyBorder="1"/>
    <xf numFmtId="0" fontId="1" fillId="0" borderId="0" xfId="1"/>
    <xf numFmtId="0" fontId="8" fillId="0" borderId="0" xfId="1" applyFont="1" applyAlignment="1">
      <alignment horizontal="center"/>
    </xf>
    <xf numFmtId="0" fontId="8" fillId="0" borderId="2" xfId="1" applyFont="1" applyBorder="1" applyAlignment="1">
      <alignment horizontal="center"/>
    </xf>
    <xf numFmtId="167" fontId="8" fillId="0" borderId="2" xfId="1" applyNumberFormat="1" applyFont="1" applyBorder="1" applyAlignment="1">
      <alignment horizontal="center"/>
    </xf>
    <xf numFmtId="167" fontId="1" fillId="0" borderId="0" xfId="1" applyNumberFormat="1"/>
    <xf numFmtId="0" fontId="1" fillId="0" borderId="2" xfId="1" applyBorder="1"/>
    <xf numFmtId="166" fontId="1" fillId="0" borderId="2" xfId="2" applyNumberFormat="1" applyFill="1" applyBorder="1"/>
    <xf numFmtId="166" fontId="8" fillId="0" borderId="2" xfId="1" applyNumberFormat="1" applyFont="1" applyBorder="1"/>
    <xf numFmtId="166" fontId="1" fillId="0" borderId="2" xfId="2" applyNumberFormat="1" applyBorder="1"/>
    <xf numFmtId="0" fontId="8" fillId="0" borderId="0" xfId="1" applyFont="1"/>
    <xf numFmtId="0" fontId="9" fillId="0" borderId="0" xfId="0" applyFont="1"/>
    <xf numFmtId="164" fontId="10" fillId="0" borderId="2" xfId="0" applyNumberFormat="1" applyFont="1" applyBorder="1"/>
    <xf numFmtId="0" fontId="8" fillId="4" borderId="0" xfId="1" applyFont="1" applyFill="1" applyAlignment="1">
      <alignment horizontal="center"/>
    </xf>
    <xf numFmtId="0" fontId="8" fillId="4" borderId="4" xfId="1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 wrapText="1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9"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name val="Arial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 tint="0.34998626667073579"/>
        <name val="Arial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/>
              <a:t>Monthly Coin Circulation 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'Coin - Circulation'!$B$2:$B$205</c:f>
              <c:numCache>
                <c:formatCode>mmm\-yy</c:formatCode>
                <c:ptCount val="204"/>
                <c:pt idx="0">
                  <c:v>39448</c:v>
                </c:pt>
                <c:pt idx="1">
                  <c:v>39479</c:v>
                </c:pt>
                <c:pt idx="2">
                  <c:v>39508</c:v>
                </c:pt>
                <c:pt idx="3">
                  <c:v>39539</c:v>
                </c:pt>
                <c:pt idx="4">
                  <c:v>39569</c:v>
                </c:pt>
                <c:pt idx="5">
                  <c:v>39600</c:v>
                </c:pt>
                <c:pt idx="6">
                  <c:v>39630</c:v>
                </c:pt>
                <c:pt idx="7">
                  <c:v>39661</c:v>
                </c:pt>
                <c:pt idx="8">
                  <c:v>39692</c:v>
                </c:pt>
                <c:pt idx="9">
                  <c:v>39722</c:v>
                </c:pt>
                <c:pt idx="10">
                  <c:v>39753</c:v>
                </c:pt>
                <c:pt idx="11">
                  <c:v>39783</c:v>
                </c:pt>
                <c:pt idx="12">
                  <c:v>39814</c:v>
                </c:pt>
                <c:pt idx="13">
                  <c:v>39845</c:v>
                </c:pt>
                <c:pt idx="14">
                  <c:v>39873</c:v>
                </c:pt>
                <c:pt idx="15">
                  <c:v>39904</c:v>
                </c:pt>
                <c:pt idx="16">
                  <c:v>39934</c:v>
                </c:pt>
                <c:pt idx="17">
                  <c:v>39965</c:v>
                </c:pt>
                <c:pt idx="18">
                  <c:v>39995</c:v>
                </c:pt>
                <c:pt idx="19">
                  <c:v>40026</c:v>
                </c:pt>
                <c:pt idx="20">
                  <c:v>40057</c:v>
                </c:pt>
                <c:pt idx="21">
                  <c:v>40087</c:v>
                </c:pt>
                <c:pt idx="22">
                  <c:v>40118</c:v>
                </c:pt>
                <c:pt idx="23">
                  <c:v>40148</c:v>
                </c:pt>
                <c:pt idx="24">
                  <c:v>40179</c:v>
                </c:pt>
                <c:pt idx="25">
                  <c:v>40210</c:v>
                </c:pt>
                <c:pt idx="26">
                  <c:v>40238</c:v>
                </c:pt>
                <c:pt idx="27">
                  <c:v>40269</c:v>
                </c:pt>
                <c:pt idx="28">
                  <c:v>40299</c:v>
                </c:pt>
                <c:pt idx="29">
                  <c:v>40330</c:v>
                </c:pt>
                <c:pt idx="30">
                  <c:v>40360</c:v>
                </c:pt>
                <c:pt idx="31">
                  <c:v>40391</c:v>
                </c:pt>
                <c:pt idx="32">
                  <c:v>40422</c:v>
                </c:pt>
                <c:pt idx="33">
                  <c:v>40452</c:v>
                </c:pt>
                <c:pt idx="34">
                  <c:v>40483</c:v>
                </c:pt>
                <c:pt idx="35">
                  <c:v>40513</c:v>
                </c:pt>
                <c:pt idx="36">
                  <c:v>40544</c:v>
                </c:pt>
                <c:pt idx="37">
                  <c:v>40575</c:v>
                </c:pt>
                <c:pt idx="38">
                  <c:v>40603</c:v>
                </c:pt>
                <c:pt idx="39">
                  <c:v>40634</c:v>
                </c:pt>
                <c:pt idx="40">
                  <c:v>40664</c:v>
                </c:pt>
                <c:pt idx="41">
                  <c:v>40695</c:v>
                </c:pt>
                <c:pt idx="42">
                  <c:v>40725</c:v>
                </c:pt>
                <c:pt idx="43">
                  <c:v>40756</c:v>
                </c:pt>
                <c:pt idx="44">
                  <c:v>40787</c:v>
                </c:pt>
                <c:pt idx="45">
                  <c:v>40817</c:v>
                </c:pt>
                <c:pt idx="46">
                  <c:v>40848</c:v>
                </c:pt>
                <c:pt idx="47">
                  <c:v>40878</c:v>
                </c:pt>
                <c:pt idx="48">
                  <c:v>40909</c:v>
                </c:pt>
                <c:pt idx="49">
                  <c:v>40940</c:v>
                </c:pt>
                <c:pt idx="50">
                  <c:v>40969</c:v>
                </c:pt>
                <c:pt idx="51">
                  <c:v>41000</c:v>
                </c:pt>
                <c:pt idx="52">
                  <c:v>41030</c:v>
                </c:pt>
                <c:pt idx="53">
                  <c:v>41061</c:v>
                </c:pt>
                <c:pt idx="54">
                  <c:v>41091</c:v>
                </c:pt>
                <c:pt idx="55">
                  <c:v>41122</c:v>
                </c:pt>
                <c:pt idx="56">
                  <c:v>41153</c:v>
                </c:pt>
                <c:pt idx="57">
                  <c:v>41183</c:v>
                </c:pt>
                <c:pt idx="58">
                  <c:v>41214</c:v>
                </c:pt>
                <c:pt idx="59">
                  <c:v>41244</c:v>
                </c:pt>
                <c:pt idx="60">
                  <c:v>41275</c:v>
                </c:pt>
                <c:pt idx="61">
                  <c:v>41306</c:v>
                </c:pt>
                <c:pt idx="62">
                  <c:v>41334</c:v>
                </c:pt>
                <c:pt idx="63">
                  <c:v>41365</c:v>
                </c:pt>
                <c:pt idx="64">
                  <c:v>41395</c:v>
                </c:pt>
                <c:pt idx="65">
                  <c:v>41426</c:v>
                </c:pt>
                <c:pt idx="66">
                  <c:v>41456</c:v>
                </c:pt>
                <c:pt idx="67">
                  <c:v>41487</c:v>
                </c:pt>
                <c:pt idx="68">
                  <c:v>41518</c:v>
                </c:pt>
                <c:pt idx="69">
                  <c:v>41548</c:v>
                </c:pt>
                <c:pt idx="70">
                  <c:v>41579</c:v>
                </c:pt>
                <c:pt idx="71">
                  <c:v>41609</c:v>
                </c:pt>
                <c:pt idx="72">
                  <c:v>41640</c:v>
                </c:pt>
                <c:pt idx="73">
                  <c:v>41671</c:v>
                </c:pt>
                <c:pt idx="74">
                  <c:v>41699</c:v>
                </c:pt>
                <c:pt idx="75">
                  <c:v>41730</c:v>
                </c:pt>
                <c:pt idx="76">
                  <c:v>41760</c:v>
                </c:pt>
                <c:pt idx="77">
                  <c:v>41791</c:v>
                </c:pt>
                <c:pt idx="78">
                  <c:v>41821</c:v>
                </c:pt>
                <c:pt idx="79">
                  <c:v>41852</c:v>
                </c:pt>
                <c:pt idx="80">
                  <c:v>41883</c:v>
                </c:pt>
                <c:pt idx="81">
                  <c:v>41913</c:v>
                </c:pt>
                <c:pt idx="82">
                  <c:v>41944</c:v>
                </c:pt>
                <c:pt idx="83">
                  <c:v>41974</c:v>
                </c:pt>
                <c:pt idx="84">
                  <c:v>42005</c:v>
                </c:pt>
                <c:pt idx="85">
                  <c:v>42036</c:v>
                </c:pt>
                <c:pt idx="86">
                  <c:v>42064</c:v>
                </c:pt>
                <c:pt idx="87">
                  <c:v>42095</c:v>
                </c:pt>
                <c:pt idx="88">
                  <c:v>42125</c:v>
                </c:pt>
                <c:pt idx="89">
                  <c:v>42156</c:v>
                </c:pt>
                <c:pt idx="90">
                  <c:v>42186</c:v>
                </c:pt>
                <c:pt idx="91">
                  <c:v>42217</c:v>
                </c:pt>
                <c:pt idx="92">
                  <c:v>42248</c:v>
                </c:pt>
                <c:pt idx="93">
                  <c:v>42278</c:v>
                </c:pt>
                <c:pt idx="94">
                  <c:v>42309</c:v>
                </c:pt>
                <c:pt idx="95">
                  <c:v>42339</c:v>
                </c:pt>
                <c:pt idx="96">
                  <c:v>42370</c:v>
                </c:pt>
                <c:pt idx="97">
                  <c:v>42401</c:v>
                </c:pt>
                <c:pt idx="98">
                  <c:v>42430</c:v>
                </c:pt>
                <c:pt idx="99">
                  <c:v>42461</c:v>
                </c:pt>
                <c:pt idx="100">
                  <c:v>42491</c:v>
                </c:pt>
                <c:pt idx="101">
                  <c:v>42522</c:v>
                </c:pt>
                <c:pt idx="102">
                  <c:v>42552</c:v>
                </c:pt>
                <c:pt idx="103">
                  <c:v>42583</c:v>
                </c:pt>
                <c:pt idx="104">
                  <c:v>42614</c:v>
                </c:pt>
                <c:pt idx="105">
                  <c:v>42644</c:v>
                </c:pt>
                <c:pt idx="106">
                  <c:v>42675</c:v>
                </c:pt>
                <c:pt idx="107">
                  <c:v>42705</c:v>
                </c:pt>
                <c:pt idx="108">
                  <c:v>42736</c:v>
                </c:pt>
                <c:pt idx="109">
                  <c:v>42767</c:v>
                </c:pt>
                <c:pt idx="110">
                  <c:v>42795</c:v>
                </c:pt>
                <c:pt idx="111">
                  <c:v>42826</c:v>
                </c:pt>
                <c:pt idx="112">
                  <c:v>42856</c:v>
                </c:pt>
                <c:pt idx="113">
                  <c:v>42887</c:v>
                </c:pt>
                <c:pt idx="114">
                  <c:v>42917</c:v>
                </c:pt>
                <c:pt idx="115">
                  <c:v>42948</c:v>
                </c:pt>
                <c:pt idx="116">
                  <c:v>42979</c:v>
                </c:pt>
                <c:pt idx="117">
                  <c:v>43009</c:v>
                </c:pt>
                <c:pt idx="118">
                  <c:v>43040</c:v>
                </c:pt>
                <c:pt idx="119">
                  <c:v>43070</c:v>
                </c:pt>
                <c:pt idx="120">
                  <c:v>43101</c:v>
                </c:pt>
                <c:pt idx="121">
                  <c:v>43132</c:v>
                </c:pt>
                <c:pt idx="122">
                  <c:v>43160</c:v>
                </c:pt>
                <c:pt idx="123">
                  <c:v>43191</c:v>
                </c:pt>
                <c:pt idx="124">
                  <c:v>43221</c:v>
                </c:pt>
                <c:pt idx="125">
                  <c:v>43252</c:v>
                </c:pt>
                <c:pt idx="126">
                  <c:v>43282</c:v>
                </c:pt>
                <c:pt idx="127">
                  <c:v>43313</c:v>
                </c:pt>
                <c:pt idx="128">
                  <c:v>43344</c:v>
                </c:pt>
                <c:pt idx="129">
                  <c:v>43374</c:v>
                </c:pt>
                <c:pt idx="130">
                  <c:v>43405</c:v>
                </c:pt>
                <c:pt idx="131">
                  <c:v>43435</c:v>
                </c:pt>
                <c:pt idx="132">
                  <c:v>43466</c:v>
                </c:pt>
                <c:pt idx="133">
                  <c:v>43497</c:v>
                </c:pt>
                <c:pt idx="134">
                  <c:v>43525</c:v>
                </c:pt>
                <c:pt idx="135">
                  <c:v>43556</c:v>
                </c:pt>
                <c:pt idx="136">
                  <c:v>43586</c:v>
                </c:pt>
                <c:pt idx="137">
                  <c:v>43617</c:v>
                </c:pt>
                <c:pt idx="138">
                  <c:v>43647</c:v>
                </c:pt>
                <c:pt idx="139">
                  <c:v>43678</c:v>
                </c:pt>
                <c:pt idx="140">
                  <c:v>43709</c:v>
                </c:pt>
                <c:pt idx="141">
                  <c:v>43739</c:v>
                </c:pt>
                <c:pt idx="142">
                  <c:v>43770</c:v>
                </c:pt>
                <c:pt idx="143">
                  <c:v>43800</c:v>
                </c:pt>
                <c:pt idx="144">
                  <c:v>43831</c:v>
                </c:pt>
                <c:pt idx="145">
                  <c:v>43862</c:v>
                </c:pt>
                <c:pt idx="146">
                  <c:v>43891</c:v>
                </c:pt>
                <c:pt idx="147">
                  <c:v>43922</c:v>
                </c:pt>
                <c:pt idx="148">
                  <c:v>43952</c:v>
                </c:pt>
                <c:pt idx="149">
                  <c:v>43983</c:v>
                </c:pt>
                <c:pt idx="150">
                  <c:v>44013</c:v>
                </c:pt>
                <c:pt idx="151">
                  <c:v>44044</c:v>
                </c:pt>
                <c:pt idx="152">
                  <c:v>44075</c:v>
                </c:pt>
                <c:pt idx="153">
                  <c:v>44105</c:v>
                </c:pt>
                <c:pt idx="154">
                  <c:v>44136</c:v>
                </c:pt>
                <c:pt idx="155">
                  <c:v>44166</c:v>
                </c:pt>
                <c:pt idx="156">
                  <c:v>44197</c:v>
                </c:pt>
                <c:pt idx="157">
                  <c:v>44228</c:v>
                </c:pt>
                <c:pt idx="158">
                  <c:v>44256</c:v>
                </c:pt>
                <c:pt idx="159">
                  <c:v>44287</c:v>
                </c:pt>
                <c:pt idx="160">
                  <c:v>44317</c:v>
                </c:pt>
                <c:pt idx="161">
                  <c:v>44348</c:v>
                </c:pt>
                <c:pt idx="162">
                  <c:v>44378</c:v>
                </c:pt>
                <c:pt idx="163">
                  <c:v>44409</c:v>
                </c:pt>
                <c:pt idx="164">
                  <c:v>44440</c:v>
                </c:pt>
                <c:pt idx="165">
                  <c:v>44470</c:v>
                </c:pt>
                <c:pt idx="166">
                  <c:v>44501</c:v>
                </c:pt>
                <c:pt idx="167">
                  <c:v>44531</c:v>
                </c:pt>
                <c:pt idx="168">
                  <c:v>44562</c:v>
                </c:pt>
                <c:pt idx="169">
                  <c:v>44593</c:v>
                </c:pt>
                <c:pt idx="170">
                  <c:v>44621</c:v>
                </c:pt>
                <c:pt idx="171">
                  <c:v>44652</c:v>
                </c:pt>
                <c:pt idx="172">
                  <c:v>44682</c:v>
                </c:pt>
                <c:pt idx="173">
                  <c:v>44713</c:v>
                </c:pt>
                <c:pt idx="174">
                  <c:v>44743</c:v>
                </c:pt>
                <c:pt idx="175">
                  <c:v>44774</c:v>
                </c:pt>
                <c:pt idx="176">
                  <c:v>44805</c:v>
                </c:pt>
                <c:pt idx="177">
                  <c:v>44835</c:v>
                </c:pt>
                <c:pt idx="178">
                  <c:v>44866</c:v>
                </c:pt>
                <c:pt idx="179">
                  <c:v>44896</c:v>
                </c:pt>
                <c:pt idx="180">
                  <c:v>44927</c:v>
                </c:pt>
                <c:pt idx="181">
                  <c:v>44958</c:v>
                </c:pt>
                <c:pt idx="182">
                  <c:v>44986</c:v>
                </c:pt>
                <c:pt idx="183">
                  <c:v>45017</c:v>
                </c:pt>
                <c:pt idx="184">
                  <c:v>45047</c:v>
                </c:pt>
                <c:pt idx="185">
                  <c:v>45078</c:v>
                </c:pt>
                <c:pt idx="186">
                  <c:v>45108</c:v>
                </c:pt>
                <c:pt idx="187">
                  <c:v>45139</c:v>
                </c:pt>
                <c:pt idx="188">
                  <c:v>45170</c:v>
                </c:pt>
                <c:pt idx="189">
                  <c:v>45200</c:v>
                </c:pt>
                <c:pt idx="190">
                  <c:v>45231</c:v>
                </c:pt>
                <c:pt idx="191">
                  <c:v>45261</c:v>
                </c:pt>
                <c:pt idx="192">
                  <c:v>45292</c:v>
                </c:pt>
                <c:pt idx="193">
                  <c:v>45323</c:v>
                </c:pt>
                <c:pt idx="194">
                  <c:v>45352</c:v>
                </c:pt>
                <c:pt idx="195">
                  <c:v>45383</c:v>
                </c:pt>
                <c:pt idx="196">
                  <c:v>45413</c:v>
                </c:pt>
                <c:pt idx="197">
                  <c:v>45444</c:v>
                </c:pt>
                <c:pt idx="198">
                  <c:v>45474</c:v>
                </c:pt>
                <c:pt idx="199">
                  <c:v>45505</c:v>
                </c:pt>
                <c:pt idx="200">
                  <c:v>45536</c:v>
                </c:pt>
                <c:pt idx="201">
                  <c:v>45566</c:v>
                </c:pt>
                <c:pt idx="202">
                  <c:v>45597</c:v>
                </c:pt>
                <c:pt idx="203">
                  <c:v>45627</c:v>
                </c:pt>
              </c:numCache>
            </c:numRef>
          </c:cat>
          <c:val>
            <c:numRef>
              <c:f>'Coin - Circulation'!$F$2:$F$205</c:f>
              <c:numCache>
                <c:formatCode>"€"#,##0.00</c:formatCode>
                <c:ptCount val="204"/>
                <c:pt idx="0">
                  <c:v>23225535.899999999</c:v>
                </c:pt>
                <c:pt idx="1">
                  <c:v>22440671.960000001</c:v>
                </c:pt>
                <c:pt idx="2">
                  <c:v>23317140.57</c:v>
                </c:pt>
                <c:pt idx="3">
                  <c:v>24532761.75</c:v>
                </c:pt>
                <c:pt idx="4">
                  <c:v>25355724.5</c:v>
                </c:pt>
                <c:pt idx="5">
                  <c:v>26763361.890000001</c:v>
                </c:pt>
                <c:pt idx="6">
                  <c:v>28369323.400000002</c:v>
                </c:pt>
                <c:pt idx="7">
                  <c:v>29379543.420000002</c:v>
                </c:pt>
                <c:pt idx="8">
                  <c:v>29660069.190000005</c:v>
                </c:pt>
                <c:pt idx="9">
                  <c:v>30073646.489999995</c:v>
                </c:pt>
                <c:pt idx="10">
                  <c:v>26038309.199999996</c:v>
                </c:pt>
                <c:pt idx="11">
                  <c:v>31244081.350000001</c:v>
                </c:pt>
                <c:pt idx="12">
                  <c:v>32367935.810000002</c:v>
                </c:pt>
                <c:pt idx="13">
                  <c:v>32528956.669999998</c:v>
                </c:pt>
                <c:pt idx="14">
                  <c:v>32761818.279999997</c:v>
                </c:pt>
                <c:pt idx="15">
                  <c:v>33466552.970000003</c:v>
                </c:pt>
                <c:pt idx="16">
                  <c:v>34039449.789999999</c:v>
                </c:pt>
                <c:pt idx="17">
                  <c:v>34692419.630000003</c:v>
                </c:pt>
                <c:pt idx="18">
                  <c:v>35539632.690000005</c:v>
                </c:pt>
                <c:pt idx="19">
                  <c:v>36314560.610000007</c:v>
                </c:pt>
                <c:pt idx="20">
                  <c:v>36663618.479999997</c:v>
                </c:pt>
                <c:pt idx="21">
                  <c:v>36663455.619999997</c:v>
                </c:pt>
                <c:pt idx="22">
                  <c:v>36529483.189999998</c:v>
                </c:pt>
                <c:pt idx="23">
                  <c:v>37023937.060000002</c:v>
                </c:pt>
                <c:pt idx="24">
                  <c:v>36776180.870000005</c:v>
                </c:pt>
                <c:pt idx="25">
                  <c:v>36579907.619999997</c:v>
                </c:pt>
                <c:pt idx="26">
                  <c:v>36863449.260000005</c:v>
                </c:pt>
                <c:pt idx="27">
                  <c:v>37352925.370000005</c:v>
                </c:pt>
                <c:pt idx="28">
                  <c:v>37870981.090000004</c:v>
                </c:pt>
                <c:pt idx="29">
                  <c:v>38840076.680000007</c:v>
                </c:pt>
                <c:pt idx="30">
                  <c:v>39719645.109999999</c:v>
                </c:pt>
                <c:pt idx="31">
                  <c:v>40396075.469999991</c:v>
                </c:pt>
                <c:pt idx="32">
                  <c:v>40608812.839999996</c:v>
                </c:pt>
                <c:pt idx="33">
                  <c:v>40556438.689999998</c:v>
                </c:pt>
                <c:pt idx="34">
                  <c:v>40436549.299999997</c:v>
                </c:pt>
                <c:pt idx="35">
                  <c:v>41043696.150000006</c:v>
                </c:pt>
                <c:pt idx="36">
                  <c:v>40663096.799999997</c:v>
                </c:pt>
                <c:pt idx="37">
                  <c:v>40494942.359999999</c:v>
                </c:pt>
                <c:pt idx="38">
                  <c:v>41014582.730000004</c:v>
                </c:pt>
                <c:pt idx="39">
                  <c:v>41665509.359999999</c:v>
                </c:pt>
                <c:pt idx="40">
                  <c:v>42017398.899999999</c:v>
                </c:pt>
                <c:pt idx="41">
                  <c:v>42826477.120000005</c:v>
                </c:pt>
                <c:pt idx="42">
                  <c:v>44107356.979999997</c:v>
                </c:pt>
                <c:pt idx="43">
                  <c:v>44551479.210000001</c:v>
                </c:pt>
                <c:pt idx="44">
                  <c:v>44738283.510000005</c:v>
                </c:pt>
                <c:pt idx="45">
                  <c:v>44805583.560000002</c:v>
                </c:pt>
                <c:pt idx="46">
                  <c:v>44965946.070000008</c:v>
                </c:pt>
                <c:pt idx="47">
                  <c:v>46113000.980000004</c:v>
                </c:pt>
                <c:pt idx="48">
                  <c:v>45600326.220000006</c:v>
                </c:pt>
                <c:pt idx="49">
                  <c:v>45296973.670000002</c:v>
                </c:pt>
                <c:pt idx="50">
                  <c:v>45471770.420000002</c:v>
                </c:pt>
                <c:pt idx="51">
                  <c:v>46068295.890000001</c:v>
                </c:pt>
                <c:pt idx="52">
                  <c:v>46562302.199999996</c:v>
                </c:pt>
                <c:pt idx="53">
                  <c:v>47318785.520000003</c:v>
                </c:pt>
                <c:pt idx="54">
                  <c:v>48493119.439999998</c:v>
                </c:pt>
                <c:pt idx="55">
                  <c:v>49238505.090000004</c:v>
                </c:pt>
                <c:pt idx="56">
                  <c:v>49128743.079999998</c:v>
                </c:pt>
                <c:pt idx="57">
                  <c:v>49545736.589999996</c:v>
                </c:pt>
                <c:pt idx="58">
                  <c:v>50329038.759999998</c:v>
                </c:pt>
                <c:pt idx="59">
                  <c:v>50374982.909000009</c:v>
                </c:pt>
                <c:pt idx="60">
                  <c:v>50483855.10899999</c:v>
                </c:pt>
                <c:pt idx="61">
                  <c:v>50436599.938999996</c:v>
                </c:pt>
                <c:pt idx="62">
                  <c:v>51104580.548999995</c:v>
                </c:pt>
                <c:pt idx="63">
                  <c:v>51442437.179999992</c:v>
                </c:pt>
                <c:pt idx="64">
                  <c:v>52024074.419</c:v>
                </c:pt>
                <c:pt idx="65">
                  <c:v>52589076.559</c:v>
                </c:pt>
                <c:pt idx="66">
                  <c:v>53510092.17899999</c:v>
                </c:pt>
                <c:pt idx="67">
                  <c:v>54440054.388999999</c:v>
                </c:pt>
                <c:pt idx="68">
                  <c:v>54551455.57</c:v>
                </c:pt>
                <c:pt idx="69">
                  <c:v>54878752.920000002</c:v>
                </c:pt>
                <c:pt idx="70">
                  <c:v>55300601.069000006</c:v>
                </c:pt>
                <c:pt idx="71">
                  <c:v>55555250.779999994</c:v>
                </c:pt>
                <c:pt idx="72">
                  <c:v>55179392.809</c:v>
                </c:pt>
                <c:pt idx="73">
                  <c:v>55094474.290000007</c:v>
                </c:pt>
                <c:pt idx="74">
                  <c:v>55325747.659999996</c:v>
                </c:pt>
                <c:pt idx="75">
                  <c:v>55694772.049999997</c:v>
                </c:pt>
                <c:pt idx="76">
                  <c:v>56375604.289999999</c:v>
                </c:pt>
                <c:pt idx="77">
                  <c:v>57383183.350000001</c:v>
                </c:pt>
                <c:pt idx="78">
                  <c:v>58717632.789999992</c:v>
                </c:pt>
                <c:pt idx="79">
                  <c:v>59363193.780000001</c:v>
                </c:pt>
                <c:pt idx="80">
                  <c:v>59751034.609999999</c:v>
                </c:pt>
                <c:pt idx="81">
                  <c:v>60285533.150000006</c:v>
                </c:pt>
                <c:pt idx="82">
                  <c:v>60536330.710000008</c:v>
                </c:pt>
                <c:pt idx="83">
                  <c:v>60673632.620000005</c:v>
                </c:pt>
                <c:pt idx="84">
                  <c:v>60526597.130000003</c:v>
                </c:pt>
                <c:pt idx="85">
                  <c:v>60380451.979999997</c:v>
                </c:pt>
                <c:pt idx="86">
                  <c:v>60597209.760000005</c:v>
                </c:pt>
                <c:pt idx="87">
                  <c:v>61102355.379999988</c:v>
                </c:pt>
                <c:pt idx="88">
                  <c:v>62159266.180000015</c:v>
                </c:pt>
                <c:pt idx="89">
                  <c:v>63150555.449999996</c:v>
                </c:pt>
                <c:pt idx="90">
                  <c:v>64464187.609999999</c:v>
                </c:pt>
                <c:pt idx="91">
                  <c:v>65303399.469999999</c:v>
                </c:pt>
                <c:pt idx="92">
                  <c:v>65678050.450000003</c:v>
                </c:pt>
                <c:pt idx="93">
                  <c:v>66977911.829999991</c:v>
                </c:pt>
                <c:pt idx="94">
                  <c:v>67204041.549999997</c:v>
                </c:pt>
                <c:pt idx="95">
                  <c:v>68786889.899999991</c:v>
                </c:pt>
                <c:pt idx="96">
                  <c:v>69329690.909999996</c:v>
                </c:pt>
                <c:pt idx="97">
                  <c:v>68458215.279999986</c:v>
                </c:pt>
                <c:pt idx="98">
                  <c:v>68629050.109999999</c:v>
                </c:pt>
                <c:pt idx="99">
                  <c:v>68896826.780000001</c:v>
                </c:pt>
                <c:pt idx="100">
                  <c:v>69521401.339999989</c:v>
                </c:pt>
                <c:pt idx="101">
                  <c:v>70186980.550000012</c:v>
                </c:pt>
                <c:pt idx="102">
                  <c:v>71366190.609999999</c:v>
                </c:pt>
                <c:pt idx="103">
                  <c:v>72038556.960000008</c:v>
                </c:pt>
                <c:pt idx="104">
                  <c:v>72491283.170000002</c:v>
                </c:pt>
                <c:pt idx="105">
                  <c:v>73314103.00999999</c:v>
                </c:pt>
                <c:pt idx="106">
                  <c:v>73536919.639999986</c:v>
                </c:pt>
                <c:pt idx="107">
                  <c:v>74761019.570000023</c:v>
                </c:pt>
                <c:pt idx="108">
                  <c:v>74202877.820000008</c:v>
                </c:pt>
                <c:pt idx="109">
                  <c:v>74207495.620000005</c:v>
                </c:pt>
                <c:pt idx="110">
                  <c:v>74725223.519999996</c:v>
                </c:pt>
                <c:pt idx="111">
                  <c:v>75333710.539999977</c:v>
                </c:pt>
                <c:pt idx="112">
                  <c:v>76203148.420000002</c:v>
                </c:pt>
                <c:pt idx="113">
                  <c:v>77346856.329999998</c:v>
                </c:pt>
                <c:pt idx="114">
                  <c:v>78724338.280000016</c:v>
                </c:pt>
                <c:pt idx="115">
                  <c:v>79797376.560000002</c:v>
                </c:pt>
                <c:pt idx="116">
                  <c:v>79816585.030000001</c:v>
                </c:pt>
                <c:pt idx="117">
                  <c:v>80073442.039999992</c:v>
                </c:pt>
                <c:pt idx="118">
                  <c:v>80814363.88000001</c:v>
                </c:pt>
                <c:pt idx="119">
                  <c:v>81081017.269999981</c:v>
                </c:pt>
                <c:pt idx="120">
                  <c:v>81113717.229999989</c:v>
                </c:pt>
                <c:pt idx="121">
                  <c:v>81015405.25</c:v>
                </c:pt>
                <c:pt idx="122">
                  <c:v>81412378.519999996</c:v>
                </c:pt>
                <c:pt idx="123">
                  <c:v>81903836.799999982</c:v>
                </c:pt>
                <c:pt idx="124">
                  <c:v>82742457.460000008</c:v>
                </c:pt>
                <c:pt idx="125">
                  <c:v>83574407.019999996</c:v>
                </c:pt>
                <c:pt idx="126">
                  <c:v>84454251.469999984</c:v>
                </c:pt>
                <c:pt idx="127">
                  <c:v>85965263.090000004</c:v>
                </c:pt>
                <c:pt idx="128">
                  <c:v>86717264.070000008</c:v>
                </c:pt>
                <c:pt idx="129">
                  <c:v>87031833.309999987</c:v>
                </c:pt>
                <c:pt idx="130">
                  <c:v>87395340.38000001</c:v>
                </c:pt>
                <c:pt idx="131">
                  <c:v>87943851.929999992</c:v>
                </c:pt>
                <c:pt idx="132">
                  <c:v>87829158.460000008</c:v>
                </c:pt>
                <c:pt idx="133">
                  <c:v>87728711.189999998</c:v>
                </c:pt>
                <c:pt idx="134">
                  <c:v>87997368.590000004</c:v>
                </c:pt>
                <c:pt idx="135">
                  <c:v>88534352.950000003</c:v>
                </c:pt>
                <c:pt idx="136">
                  <c:v>89432228.739999995</c:v>
                </c:pt>
                <c:pt idx="137">
                  <c:v>90307866.420000002</c:v>
                </c:pt>
                <c:pt idx="138">
                  <c:v>91069930</c:v>
                </c:pt>
                <c:pt idx="139">
                  <c:v>92119669.359999999</c:v>
                </c:pt>
                <c:pt idx="140">
                  <c:v>92965447.75</c:v>
                </c:pt>
                <c:pt idx="141">
                  <c:v>93262860.410000011</c:v>
                </c:pt>
                <c:pt idx="142">
                  <c:v>93628241.440000013</c:v>
                </c:pt>
                <c:pt idx="143">
                  <c:v>94021255.530000016</c:v>
                </c:pt>
                <c:pt idx="144">
                  <c:v>93993984.880000025</c:v>
                </c:pt>
                <c:pt idx="145">
                  <c:v>94049364.50000003</c:v>
                </c:pt>
                <c:pt idx="146">
                  <c:v>94339146.01000002</c:v>
                </c:pt>
                <c:pt idx="147">
                  <c:v>94045329.910000011</c:v>
                </c:pt>
                <c:pt idx="148">
                  <c:v>94011616.670000017</c:v>
                </c:pt>
                <c:pt idx="149">
                  <c:v>94439934.490000024</c:v>
                </c:pt>
                <c:pt idx="150">
                  <c:v>94799411.900000036</c:v>
                </c:pt>
                <c:pt idx="151">
                  <c:v>95644589.170000032</c:v>
                </c:pt>
                <c:pt idx="152">
                  <c:v>95926579.310000032</c:v>
                </c:pt>
                <c:pt idx="153">
                  <c:v>96022130.530000031</c:v>
                </c:pt>
                <c:pt idx="154">
                  <c:v>95885439.210000023</c:v>
                </c:pt>
                <c:pt idx="155">
                  <c:v>96115963.160000026</c:v>
                </c:pt>
                <c:pt idx="156">
                  <c:v>96270555.630000025</c:v>
                </c:pt>
                <c:pt idx="157">
                  <c:v>96186908.950000018</c:v>
                </c:pt>
                <c:pt idx="158">
                  <c:v>96192081.610000014</c:v>
                </c:pt>
                <c:pt idx="159">
                  <c:v>96413825.920000002</c:v>
                </c:pt>
                <c:pt idx="160">
                  <c:v>96759686.200000003</c:v>
                </c:pt>
                <c:pt idx="161">
                  <c:v>97022639.150000006</c:v>
                </c:pt>
                <c:pt idx="162">
                  <c:v>97641349</c:v>
                </c:pt>
                <c:pt idx="163">
                  <c:v>98021860.219999999</c:v>
                </c:pt>
                <c:pt idx="164">
                  <c:v>98807700.039999992</c:v>
                </c:pt>
                <c:pt idx="165">
                  <c:v>99009429.589999989</c:v>
                </c:pt>
                <c:pt idx="166">
                  <c:v>99677853.559999987</c:v>
                </c:pt>
                <c:pt idx="167">
                  <c:v>100197150.74999999</c:v>
                </c:pt>
                <c:pt idx="168">
                  <c:v>100058432.8</c:v>
                </c:pt>
                <c:pt idx="169">
                  <c:v>99953394.649999991</c:v>
                </c:pt>
                <c:pt idx="170">
                  <c:v>100421805.91</c:v>
                </c:pt>
                <c:pt idx="171">
                  <c:v>100895064.11999999</c:v>
                </c:pt>
                <c:pt idx="172">
                  <c:v>101200016.32999998</c:v>
                </c:pt>
                <c:pt idx="173">
                  <c:v>102024147.32999998</c:v>
                </c:pt>
                <c:pt idx="174">
                  <c:v>102780810.48999998</c:v>
                </c:pt>
                <c:pt idx="175">
                  <c:v>103730127.53999998</c:v>
                </c:pt>
                <c:pt idx="176">
                  <c:v>104280930.78999998</c:v>
                </c:pt>
                <c:pt idx="177">
                  <c:v>104452599.55999999</c:v>
                </c:pt>
                <c:pt idx="178">
                  <c:v>104885839.23999998</c:v>
                </c:pt>
                <c:pt idx="179">
                  <c:v>105872730.60999998</c:v>
                </c:pt>
                <c:pt idx="180">
                  <c:v>105570944.31999998</c:v>
                </c:pt>
                <c:pt idx="181">
                  <c:v>105607377.24999997</c:v>
                </c:pt>
                <c:pt idx="182">
                  <c:v>105811042.21999997</c:v>
                </c:pt>
                <c:pt idx="183">
                  <c:v>106314819.50999998</c:v>
                </c:pt>
                <c:pt idx="184">
                  <c:v>106642470.06999998</c:v>
                </c:pt>
                <c:pt idx="185">
                  <c:v>107427997.17999998</c:v>
                </c:pt>
                <c:pt idx="186">
                  <c:v>107941744.04999998</c:v>
                </c:pt>
                <c:pt idx="187">
                  <c:v>108937511.60999998</c:v>
                </c:pt>
                <c:pt idx="188">
                  <c:v>109357462.84999998</c:v>
                </c:pt>
                <c:pt idx="189">
                  <c:v>109801314.15999998</c:v>
                </c:pt>
                <c:pt idx="190">
                  <c:v>110177499.57999998</c:v>
                </c:pt>
                <c:pt idx="191">
                  <c:v>110424828.73999998</c:v>
                </c:pt>
                <c:pt idx="192">
                  <c:v>110275781.95999998</c:v>
                </c:pt>
                <c:pt idx="193">
                  <c:v>110377851.51999998</c:v>
                </c:pt>
                <c:pt idx="194">
                  <c:v>110587346.26999998</c:v>
                </c:pt>
                <c:pt idx="195">
                  <c:v>110681656.72999997</c:v>
                </c:pt>
                <c:pt idx="196">
                  <c:v>111397600.18999997</c:v>
                </c:pt>
                <c:pt idx="197">
                  <c:v>112020019.51999997</c:v>
                </c:pt>
                <c:pt idx="198">
                  <c:v>112590162.00999996</c:v>
                </c:pt>
                <c:pt idx="199">
                  <c:v>113377840.53999996</c:v>
                </c:pt>
                <c:pt idx="200">
                  <c:v>113785598.62999995</c:v>
                </c:pt>
                <c:pt idx="201">
                  <c:v>114155756.23999995</c:v>
                </c:pt>
                <c:pt idx="202">
                  <c:v>114347518.82999995</c:v>
                </c:pt>
                <c:pt idx="203">
                  <c:v>114781976.49999996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18-4CDF-8974-E66F0FD89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676544"/>
        <c:axId val="167678336"/>
      </c:lineChart>
      <c:dateAx>
        <c:axId val="16767654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crossAx val="167678336"/>
        <c:crosses val="autoZero"/>
        <c:auto val="1"/>
        <c:lblOffset val="100"/>
        <c:baseTimeUnit val="months"/>
        <c:majorUnit val="6"/>
      </c:dateAx>
      <c:valAx>
        <c:axId val="167678336"/>
        <c:scaling>
          <c:orientation val="minMax"/>
        </c:scaling>
        <c:delete val="0"/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General" sourceLinked="0"/>
        <c:majorTickMark val="out"/>
        <c:minorTickMark val="none"/>
        <c:tickLblPos val="nextTo"/>
        <c:crossAx val="167676544"/>
        <c:crosses val="autoZero"/>
        <c:crossBetween val="between"/>
        <c:dispUnits>
          <c:builtInUnit val="millions"/>
          <c:dispUnitsLbl>
            <c:tx>
              <c:rich>
                <a:bodyPr/>
                <a:lstStyle/>
                <a:p>
                  <a:pPr>
                    <a:defRPr/>
                  </a:pPr>
                  <a:r>
                    <a:rPr lang="en-GB"/>
                    <a:t>€ Millions</a:t>
                  </a:r>
                </a:p>
              </c:rich>
            </c:tx>
          </c:dispUnitsLbl>
        </c:dispUnits>
      </c:valAx>
    </c:plotArea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161144</xdr:colOff>
      <xdr:row>0</xdr:row>
      <xdr:rowOff>134982</xdr:rowOff>
    </xdr:from>
    <xdr:to>
      <xdr:col>17</xdr:col>
      <xdr:colOff>504825</xdr:colOff>
      <xdr:row>62</xdr:row>
      <xdr:rowOff>103547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C543945D-579A-4583-8948-9500481A4D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94"/>
        <a:stretch/>
      </xdr:blipFill>
      <xdr:spPr>
        <a:xfrm>
          <a:off x="161144" y="134982"/>
          <a:ext cx="10329056" cy="10795315"/>
        </a:xfrm>
        <a:prstGeom prst="rect">
          <a:avLst/>
        </a:prstGeom>
      </xdr:spPr>
    </xdr:pic>
    <xdr:clientData fLocksWithSheet="0"/>
  </xdr:twoCellAnchor>
  <xdr:oneCellAnchor>
    <xdr:from>
      <xdr:col>3</xdr:col>
      <xdr:colOff>228599</xdr:colOff>
      <xdr:row>1</xdr:row>
      <xdr:rowOff>85725</xdr:rowOff>
    </xdr:from>
    <xdr:ext cx="6372226" cy="1066801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90C73F5-98E7-4CBF-B150-3974D591AAAB}"/>
            </a:ext>
          </a:extLst>
        </xdr:cNvPr>
        <xdr:cNvSpPr txBox="1"/>
      </xdr:nvSpPr>
      <xdr:spPr>
        <a:xfrm>
          <a:off x="1971674" y="266700"/>
          <a:ext cx="6372226" cy="10668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endParaRPr lang="en-US" sz="3200" b="1">
            <a:solidFill>
              <a:schemeClr val="bg1"/>
            </a:solidFill>
            <a:latin typeface="Arial" panose="020B0604020202020204" pitchFamily="34" charset="0"/>
            <a:ea typeface="Futura" panose="02020800000000000000" pitchFamily="18" charset="0"/>
            <a:cs typeface="Arial" panose="020B0604020202020204" pitchFamily="34" charset="0"/>
          </a:endParaRPr>
        </a:p>
        <a:p>
          <a:pPr algn="ctr"/>
          <a:r>
            <a:rPr lang="mt-MT" sz="30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Monthly Coin Circulation</a:t>
          </a:r>
          <a:endParaRPr lang="en-GB" sz="3000" b="1">
            <a:solidFill>
              <a:schemeClr val="bg1"/>
            </a:solidFill>
            <a:latin typeface="Arial" panose="020B0604020202020204" pitchFamily="34" charset="0"/>
            <a:ea typeface="Futura" panose="02020800000000000000" pitchFamily="18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13</xdr:col>
      <xdr:colOff>105615</xdr:colOff>
      <xdr:row>10</xdr:row>
      <xdr:rowOff>112348</xdr:rowOff>
    </xdr:from>
    <xdr:to>
      <xdr:col>17</xdr:col>
      <xdr:colOff>144851</xdr:colOff>
      <xdr:row>14</xdr:row>
      <xdr:rowOff>58370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D190F84-FEDE-4CD3-95EB-3FE289D17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940" y="1922098"/>
          <a:ext cx="2363336" cy="669922"/>
        </a:xfrm>
        <a:prstGeom prst="rect">
          <a:avLst/>
        </a:prstGeom>
      </xdr:spPr>
    </xdr:pic>
    <xdr:clientData/>
  </xdr:twoCellAnchor>
  <xdr:twoCellAnchor>
    <xdr:from>
      <xdr:col>0</xdr:col>
      <xdr:colOff>225425</xdr:colOff>
      <xdr:row>16</xdr:row>
      <xdr:rowOff>158750</xdr:rowOff>
    </xdr:from>
    <xdr:to>
      <xdr:col>17</xdr:col>
      <xdr:colOff>396875</xdr:colOff>
      <xdr:row>47</xdr:row>
      <xdr:rowOff>174365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7817A3A9-17B3-4C27-9D2E-59FD4EAC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</xdr:colOff>
      <xdr:row>0</xdr:row>
      <xdr:rowOff>162259</xdr:rowOff>
    </xdr:from>
    <xdr:ext cx="5238750" cy="1142666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C026AC6F-AFE0-44F2-A5D4-B63BECB505DB}"/>
            </a:ext>
            <a:ext uri="{147F2762-F138-4A5C-976F-8EAC2B608ADB}">
              <a16:predDERef xmlns:a16="http://schemas.microsoft.com/office/drawing/2014/main" pred="{E8B5C526-37A7-468C-803F-5DA8DEF3A5D7}"/>
            </a:ext>
          </a:extLst>
        </xdr:cNvPr>
        <xdr:cNvSpPr txBox="1"/>
      </xdr:nvSpPr>
      <xdr:spPr>
        <a:xfrm>
          <a:off x="1343025" y="162259"/>
          <a:ext cx="5238750" cy="11426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r"/>
          <a:endParaRPr lang="en-US" sz="3200" b="1">
            <a:solidFill>
              <a:schemeClr val="bg1"/>
            </a:solidFill>
            <a:latin typeface="Arial" panose="020B0604020202020204" pitchFamily="34" charset="0"/>
            <a:ea typeface="Futura" panose="02020800000000000000" pitchFamily="18" charset="0"/>
            <a:cs typeface="Arial" panose="020B0604020202020204" pitchFamily="34" charset="0"/>
          </a:endParaRPr>
        </a:p>
        <a:p>
          <a:pPr algn="r"/>
          <a:r>
            <a:rPr lang="mt-MT" sz="30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Circulation Coins minted</a:t>
          </a:r>
          <a:endParaRPr lang="en-GB" sz="3000" b="1">
            <a:solidFill>
              <a:schemeClr val="bg1"/>
            </a:solidFill>
            <a:latin typeface="Arial" panose="020B0604020202020204" pitchFamily="34" charset="0"/>
            <a:ea typeface="Futura" panose="02020800000000000000" pitchFamily="18" charset="0"/>
            <a:cs typeface="Arial" panose="020B0604020202020204" pitchFamily="34" charset="0"/>
          </a:endParaRPr>
        </a:p>
      </xdr:txBody>
    </xdr:sp>
    <xdr:clientData/>
  </xdr:oneCellAnchor>
  <xdr:twoCellAnchor editAs="absolute">
    <xdr:from>
      <xdr:col>1</xdr:col>
      <xdr:colOff>25400</xdr:colOff>
      <xdr:row>1</xdr:row>
      <xdr:rowOff>161926</xdr:rowOff>
    </xdr:from>
    <xdr:to>
      <xdr:col>11</xdr:col>
      <xdr:colOff>76200</xdr:colOff>
      <xdr:row>27</xdr:row>
      <xdr:rowOff>66676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C81C74-B5A5-447D-9A61-47AF610F1E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94"/>
        <a:stretch/>
      </xdr:blipFill>
      <xdr:spPr>
        <a:xfrm>
          <a:off x="635000" y="342901"/>
          <a:ext cx="8794750" cy="4743450"/>
        </a:xfrm>
        <a:prstGeom prst="rect">
          <a:avLst/>
        </a:prstGeom>
      </xdr:spPr>
    </xdr:pic>
    <xdr:clientData fLocksWithSheet="0"/>
  </xdr:twoCellAnchor>
  <xdr:twoCellAnchor editAs="oneCell">
    <xdr:from>
      <xdr:col>1</xdr:col>
      <xdr:colOff>238125</xdr:colOff>
      <xdr:row>4</xdr:row>
      <xdr:rowOff>19050</xdr:rowOff>
    </xdr:from>
    <xdr:to>
      <xdr:col>7</xdr:col>
      <xdr:colOff>405462</xdr:colOff>
      <xdr:row>7</xdr:row>
      <xdr:rowOff>123825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9857435-E4DB-44EA-8576-8CB2CAA1A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47725" y="742950"/>
          <a:ext cx="5291787" cy="647700"/>
        </a:xfrm>
        <a:prstGeom prst="rect">
          <a:avLst/>
        </a:prstGeom>
      </xdr:spPr>
    </xdr:pic>
    <xdr:clientData/>
  </xdr:twoCellAnchor>
  <xdr:twoCellAnchor editAs="oneCell">
    <xdr:from>
      <xdr:col>7</xdr:col>
      <xdr:colOff>939800</xdr:colOff>
      <xdr:row>4</xdr:row>
      <xdr:rowOff>57150</xdr:rowOff>
    </xdr:from>
    <xdr:to>
      <xdr:col>10</xdr:col>
      <xdr:colOff>497045</xdr:colOff>
      <xdr:row>7</xdr:row>
      <xdr:rowOff>168116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B97C6B8-D266-4B0C-BD84-DC1DDE29B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3850" y="781050"/>
          <a:ext cx="2395695" cy="6538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50132</xdr:colOff>
      <xdr:row>0</xdr:row>
      <xdr:rowOff>1</xdr:rowOff>
    </xdr:from>
    <xdr:to>
      <xdr:col>10</xdr:col>
      <xdr:colOff>37599</xdr:colOff>
      <xdr:row>75</xdr:row>
      <xdr:rowOff>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831C36-F51C-4BC9-9826-5AA7B30512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94"/>
        <a:stretch/>
      </xdr:blipFill>
      <xdr:spPr>
        <a:xfrm>
          <a:off x="50132" y="1"/>
          <a:ext cx="8672763" cy="13172072"/>
        </a:xfrm>
        <a:prstGeom prst="rect">
          <a:avLst/>
        </a:prstGeom>
      </xdr:spPr>
    </xdr:pic>
    <xdr:clientData fLocksWithSheet="0"/>
  </xdr:twoCellAnchor>
  <xdr:oneCellAnchor>
    <xdr:from>
      <xdr:col>0</xdr:col>
      <xdr:colOff>0</xdr:colOff>
      <xdr:row>0</xdr:row>
      <xdr:rowOff>133684</xdr:rowOff>
    </xdr:from>
    <xdr:ext cx="8171447" cy="2385428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3AE08A-5067-4884-882C-66F7D3D02EC3}"/>
            </a:ext>
          </a:extLst>
        </xdr:cNvPr>
        <xdr:cNvSpPr txBox="1"/>
      </xdr:nvSpPr>
      <xdr:spPr>
        <a:xfrm>
          <a:off x="0" y="133684"/>
          <a:ext cx="8171447" cy="238542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mt-MT" sz="32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Dated sets &amp; </a:t>
          </a:r>
          <a:r>
            <a:rPr lang="en-US" sz="32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C</a:t>
          </a:r>
          <a:r>
            <a:rPr lang="mt-MT" sz="30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ommemorative</a:t>
          </a:r>
          <a:r>
            <a:rPr lang="mt-MT" sz="3200" b="1" baseline="0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 </a:t>
          </a:r>
          <a:r>
            <a:rPr lang="mt-MT" sz="3200" b="1">
              <a:solidFill>
                <a:schemeClr val="bg1"/>
              </a:solidFill>
              <a:latin typeface="Arial" panose="020B0604020202020204" pitchFamily="34" charset="0"/>
              <a:ea typeface="Futura" panose="02020800000000000000" pitchFamily="18" charset="0"/>
              <a:cs typeface="Arial" panose="020B0604020202020204" pitchFamily="34" charset="0"/>
            </a:rPr>
            <a:t>coins minted</a:t>
          </a:r>
          <a:endParaRPr lang="en-GB" sz="3200" b="1">
            <a:solidFill>
              <a:schemeClr val="bg1"/>
            </a:solidFill>
            <a:latin typeface="Arial" panose="020B0604020202020204" pitchFamily="34" charset="0"/>
            <a:ea typeface="Futura" panose="02020800000000000000" pitchFamily="18" charset="0"/>
            <a:cs typeface="Arial" panose="020B0604020202020204" pitchFamily="34" charset="0"/>
          </a:endParaRPr>
        </a:p>
      </xdr:txBody>
    </xdr:sp>
    <xdr:clientData/>
  </xdr:oneCellAnchor>
  <xdr:twoCellAnchor editAs="oneCell">
    <xdr:from>
      <xdr:col>6</xdr:col>
      <xdr:colOff>165287</xdr:colOff>
      <xdr:row>16</xdr:row>
      <xdr:rowOff>28821</xdr:rowOff>
    </xdr:from>
    <xdr:to>
      <xdr:col>9</xdr:col>
      <xdr:colOff>455456</xdr:colOff>
      <xdr:row>19</xdr:row>
      <xdr:rowOff>156330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B2C1C9-3E81-458E-A353-701B583E1B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6965" y="1958887"/>
          <a:ext cx="2395695" cy="65389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0" displayName="Table10" ref="B1:F1048576" totalsRowShown="0" headerRowDxfId="8" dataDxfId="6" headerRowBorderDxfId="7" tableBorderDxfId="5">
  <autoFilter ref="B1:F1048576" xr:uid="{00000000-0009-0000-0100-000001000000}"/>
  <tableColumns count="5">
    <tableColumn id="1" xr3:uid="{00000000-0010-0000-0000-000001000000}" name="Date" dataDxfId="4"/>
    <tableColumn id="2" xr3:uid="{00000000-0010-0000-0000-000002000000}" name="Circulation beginning of month" dataDxfId="3"/>
    <tableColumn id="3" xr3:uid="{00000000-0010-0000-0000-000003000000}" name="Withdrawals" dataDxfId="2"/>
    <tableColumn id="4" xr3:uid="{00000000-0010-0000-0000-000004000000}" name="Deposits" dataDxfId="1"/>
    <tableColumn id="5" xr3:uid="{00000000-0010-0000-0000-000005000000}" name="Circulation end of mont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tabSelected="1" topLeftCell="A4" zoomScale="60" zoomScaleNormal="60" workbookViewId="0">
      <selection activeCell="U45" sqref="U45"/>
    </sheetView>
  </sheetViews>
  <sheetFormatPr defaultColWidth="8.7109375" defaultRowHeight="14.25" x14ac:dyDescent="0.2"/>
  <cols>
    <col min="1" max="16384" width="8.7109375" style="3"/>
  </cols>
  <sheetData/>
  <pageMargins left="0.7" right="0.7" top="0.75" bottom="0.75" header="0.3" footer="0.3"/>
  <pageSetup paperSize="9" orientation="portrait" r:id="rId1"/>
  <headerFooter>
    <oddFooter>&amp;L&amp;1#&amp;"Arial"&amp;9&amp;K000000Document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09"/>
  <sheetViews>
    <sheetView topLeftCell="A173" zoomScale="90" zoomScaleNormal="90" workbookViewId="0">
      <selection activeCell="H197" sqref="H197"/>
    </sheetView>
  </sheetViews>
  <sheetFormatPr defaultColWidth="8.7109375" defaultRowHeight="14.25" x14ac:dyDescent="0.2"/>
  <cols>
    <col min="1" max="1" width="4.140625" style="3" customWidth="1"/>
    <col min="2" max="2" width="13.42578125" style="3" customWidth="1"/>
    <col min="3" max="3" width="22.140625" style="3" customWidth="1"/>
    <col min="4" max="4" width="16.7109375" style="3" customWidth="1"/>
    <col min="5" max="5" width="13.85546875" style="3" customWidth="1"/>
    <col min="6" max="6" width="27.7109375" style="3" customWidth="1"/>
    <col min="7" max="16384" width="8.7109375" style="3"/>
  </cols>
  <sheetData>
    <row r="1" spans="2:6" ht="47.25" x14ac:dyDescent="0.2">
      <c r="B1" s="1" t="s">
        <v>0</v>
      </c>
      <c r="C1" s="2" t="s">
        <v>1</v>
      </c>
      <c r="D1" s="1" t="s">
        <v>2</v>
      </c>
      <c r="E1" s="2" t="s">
        <v>3</v>
      </c>
      <c r="F1" s="2" t="s">
        <v>4</v>
      </c>
    </row>
    <row r="2" spans="2:6" x14ac:dyDescent="0.2">
      <c r="B2" s="4">
        <v>39448</v>
      </c>
      <c r="C2" s="5">
        <v>0</v>
      </c>
      <c r="D2" s="5">
        <v>31016054</v>
      </c>
      <c r="E2" s="5">
        <v>7790518.1000000006</v>
      </c>
      <c r="F2" s="5">
        <f t="shared" ref="F2:F65" si="0">C2+D2-E2</f>
        <v>23225535.899999999</v>
      </c>
    </row>
    <row r="3" spans="2:6" x14ac:dyDescent="0.2">
      <c r="B3" s="4">
        <v>39479</v>
      </c>
      <c r="C3" s="5">
        <v>23225535.900000002</v>
      </c>
      <c r="D3" s="5">
        <v>3157370.6599999997</v>
      </c>
      <c r="E3" s="5">
        <v>3942234.6</v>
      </c>
      <c r="F3" s="5">
        <f t="shared" si="0"/>
        <v>22440671.960000001</v>
      </c>
    </row>
    <row r="4" spans="2:6" x14ac:dyDescent="0.2">
      <c r="B4" s="4">
        <v>39508</v>
      </c>
      <c r="C4" s="5">
        <v>22440671.960000001</v>
      </c>
      <c r="D4" s="5">
        <v>1181538.6099999999</v>
      </c>
      <c r="E4" s="5">
        <v>305070</v>
      </c>
      <c r="F4" s="5">
        <f>C4+D4-E4</f>
        <v>23317140.57</v>
      </c>
    </row>
    <row r="5" spans="2:6" x14ac:dyDescent="0.2">
      <c r="B5" s="4">
        <v>39539</v>
      </c>
      <c r="C5" s="5">
        <v>23317140.57</v>
      </c>
      <c r="D5" s="5">
        <v>1215621.18</v>
      </c>
      <c r="E5" s="5">
        <v>0</v>
      </c>
      <c r="F5" s="5">
        <f t="shared" si="0"/>
        <v>24532761.75</v>
      </c>
    </row>
    <row r="6" spans="2:6" x14ac:dyDescent="0.2">
      <c r="B6" s="4">
        <v>39569</v>
      </c>
      <c r="C6" s="5">
        <v>24532761.75</v>
      </c>
      <c r="D6" s="5">
        <v>1072369</v>
      </c>
      <c r="E6" s="5">
        <v>249406.25</v>
      </c>
      <c r="F6" s="5">
        <f t="shared" si="0"/>
        <v>25355724.5</v>
      </c>
    </row>
    <row r="7" spans="2:6" x14ac:dyDescent="0.2">
      <c r="B7" s="4">
        <v>39600</v>
      </c>
      <c r="C7" s="5">
        <v>25355724.5</v>
      </c>
      <c r="D7" s="5">
        <v>1455037.3900000001</v>
      </c>
      <c r="E7" s="5">
        <v>47400</v>
      </c>
      <c r="F7" s="5">
        <f t="shared" si="0"/>
        <v>26763361.890000001</v>
      </c>
    </row>
    <row r="8" spans="2:6" x14ac:dyDescent="0.2">
      <c r="B8" s="4">
        <v>39630</v>
      </c>
      <c r="C8" s="5">
        <v>26763361.890000001</v>
      </c>
      <c r="D8" s="5">
        <v>1605961.51</v>
      </c>
      <c r="E8" s="5">
        <v>0</v>
      </c>
      <c r="F8" s="5">
        <f t="shared" si="0"/>
        <v>28369323.400000002</v>
      </c>
    </row>
    <row r="9" spans="2:6" x14ac:dyDescent="0.2">
      <c r="B9" s="4">
        <v>39661</v>
      </c>
      <c r="C9" s="5">
        <f>+F8</f>
        <v>28369323.400000002</v>
      </c>
      <c r="D9" s="5">
        <v>1010220.02</v>
      </c>
      <c r="E9" s="5">
        <v>0</v>
      </c>
      <c r="F9" s="5">
        <f>C9+D9-E9</f>
        <v>29379543.420000002</v>
      </c>
    </row>
    <row r="10" spans="2:6" x14ac:dyDescent="0.2">
      <c r="B10" s="4">
        <v>39692</v>
      </c>
      <c r="C10" s="5">
        <v>29379543.420000006</v>
      </c>
      <c r="D10" s="5">
        <v>461425.76999999996</v>
      </c>
      <c r="E10" s="5">
        <v>180900</v>
      </c>
      <c r="F10" s="5">
        <f t="shared" si="0"/>
        <v>29660069.190000005</v>
      </c>
    </row>
    <row r="11" spans="2:6" x14ac:dyDescent="0.2">
      <c r="B11" s="4">
        <v>39722</v>
      </c>
      <c r="C11" s="5">
        <v>29660069.189999998</v>
      </c>
      <c r="D11" s="5">
        <v>536365.65</v>
      </c>
      <c r="E11" s="5">
        <v>122788.35</v>
      </c>
      <c r="F11" s="5">
        <f t="shared" si="0"/>
        <v>30073646.489999995</v>
      </c>
    </row>
    <row r="12" spans="2:6" x14ac:dyDescent="0.2">
      <c r="B12" s="4">
        <v>39753</v>
      </c>
      <c r="C12" s="5">
        <v>25707564.959999997</v>
      </c>
      <c r="D12" s="5">
        <v>470244.24</v>
      </c>
      <c r="E12" s="5">
        <v>139500</v>
      </c>
      <c r="F12" s="5">
        <f t="shared" si="0"/>
        <v>26038309.199999996</v>
      </c>
    </row>
    <row r="13" spans="2:6" x14ac:dyDescent="0.2">
      <c r="B13" s="4">
        <v>39783</v>
      </c>
      <c r="C13" s="5">
        <v>30404390.73</v>
      </c>
      <c r="D13" s="5">
        <v>896090.62000000011</v>
      </c>
      <c r="E13" s="5">
        <v>56400</v>
      </c>
      <c r="F13" s="5">
        <f>C13+D13-E13</f>
        <v>31244081.350000001</v>
      </c>
    </row>
    <row r="14" spans="2:6" x14ac:dyDescent="0.2">
      <c r="B14" s="4">
        <v>39814</v>
      </c>
      <c r="C14" s="5">
        <v>31244081.350000001</v>
      </c>
      <c r="D14" s="5">
        <v>1585454.46</v>
      </c>
      <c r="E14" s="5">
        <v>461600</v>
      </c>
      <c r="F14" s="5">
        <f t="shared" si="0"/>
        <v>32367935.810000002</v>
      </c>
    </row>
    <row r="15" spans="2:6" x14ac:dyDescent="0.2">
      <c r="B15" s="4">
        <v>39845</v>
      </c>
      <c r="C15" s="5">
        <v>32367935.809999999</v>
      </c>
      <c r="D15" s="5">
        <v>429070.86000000004</v>
      </c>
      <c r="E15" s="5">
        <v>268050</v>
      </c>
      <c r="F15" s="5">
        <f t="shared" si="0"/>
        <v>32528956.669999998</v>
      </c>
    </row>
    <row r="16" spans="2:6" x14ac:dyDescent="0.2">
      <c r="B16" s="4">
        <v>39873</v>
      </c>
      <c r="C16" s="5">
        <v>32528956.669999998</v>
      </c>
      <c r="D16" s="5">
        <v>548691.6100000001</v>
      </c>
      <c r="E16" s="5">
        <v>315830</v>
      </c>
      <c r="F16" s="5">
        <f t="shared" si="0"/>
        <v>32761818.279999997</v>
      </c>
    </row>
    <row r="17" spans="2:6" x14ac:dyDescent="0.2">
      <c r="B17" s="4">
        <v>39904</v>
      </c>
      <c r="C17" s="5">
        <v>32761818.280000001</v>
      </c>
      <c r="D17" s="5">
        <v>762234.69</v>
      </c>
      <c r="E17" s="5">
        <v>57500</v>
      </c>
      <c r="F17" s="5">
        <f>C17+D17-E17</f>
        <v>33466552.970000003</v>
      </c>
    </row>
    <row r="18" spans="2:6" x14ac:dyDescent="0.2">
      <c r="B18" s="4">
        <v>39934</v>
      </c>
      <c r="C18" s="5">
        <v>33466552.970000003</v>
      </c>
      <c r="D18" s="5">
        <v>743896.82</v>
      </c>
      <c r="E18" s="5">
        <v>171000</v>
      </c>
      <c r="F18" s="5">
        <f t="shared" si="0"/>
        <v>34039449.789999999</v>
      </c>
    </row>
    <row r="19" spans="2:6" x14ac:dyDescent="0.2">
      <c r="B19" s="4">
        <v>39965</v>
      </c>
      <c r="C19" s="5">
        <v>34039449.789999999</v>
      </c>
      <c r="D19" s="5">
        <v>732769.84</v>
      </c>
      <c r="E19" s="5">
        <v>79800</v>
      </c>
      <c r="F19" s="5">
        <f t="shared" si="0"/>
        <v>34692419.630000003</v>
      </c>
    </row>
    <row r="20" spans="2:6" x14ac:dyDescent="0.2">
      <c r="B20" s="4">
        <v>39995</v>
      </c>
      <c r="C20" s="5">
        <v>34692419.630000003</v>
      </c>
      <c r="D20" s="5">
        <v>1007862.06</v>
      </c>
      <c r="E20" s="5">
        <v>160649</v>
      </c>
      <c r="F20" s="5">
        <f t="shared" si="0"/>
        <v>35539632.690000005</v>
      </c>
    </row>
    <row r="21" spans="2:6" x14ac:dyDescent="0.2">
      <c r="B21" s="4">
        <v>40026</v>
      </c>
      <c r="C21" s="5">
        <v>35539632.690000005</v>
      </c>
      <c r="D21" s="5">
        <v>828027.92</v>
      </c>
      <c r="E21" s="5">
        <v>53100</v>
      </c>
      <c r="F21" s="5">
        <f t="shared" si="0"/>
        <v>36314560.610000007</v>
      </c>
    </row>
    <row r="22" spans="2:6" x14ac:dyDescent="0.2">
      <c r="B22" s="4">
        <v>40057</v>
      </c>
      <c r="C22" s="5">
        <v>36314560.609999999</v>
      </c>
      <c r="D22" s="5">
        <v>535557.87</v>
      </c>
      <c r="E22" s="5">
        <v>186500</v>
      </c>
      <c r="F22" s="5">
        <f t="shared" si="0"/>
        <v>36663618.479999997</v>
      </c>
    </row>
    <row r="23" spans="2:6" x14ac:dyDescent="0.2">
      <c r="B23" s="4">
        <v>40087</v>
      </c>
      <c r="C23" s="5">
        <v>36663618.479999997</v>
      </c>
      <c r="D23" s="5">
        <v>330720.78999999998</v>
      </c>
      <c r="E23" s="5">
        <v>330883.64999999997</v>
      </c>
      <c r="F23" s="5">
        <f t="shared" si="0"/>
        <v>36663455.619999997</v>
      </c>
    </row>
    <row r="24" spans="2:6" x14ac:dyDescent="0.2">
      <c r="B24" s="4">
        <v>40118</v>
      </c>
      <c r="C24" s="5">
        <v>36663455.619999997</v>
      </c>
      <c r="D24" s="5">
        <v>381117.56999999995</v>
      </c>
      <c r="E24" s="5">
        <v>515090</v>
      </c>
      <c r="F24" s="5">
        <f t="shared" si="0"/>
        <v>36529483.189999998</v>
      </c>
    </row>
    <row r="25" spans="2:6" x14ac:dyDescent="0.2">
      <c r="B25" s="4">
        <v>40148</v>
      </c>
      <c r="C25" s="5">
        <v>36529483.189999998</v>
      </c>
      <c r="D25" s="5">
        <v>663618.99000000011</v>
      </c>
      <c r="E25" s="5">
        <v>169165.12</v>
      </c>
      <c r="F25" s="5">
        <f t="shared" si="0"/>
        <v>37023937.060000002</v>
      </c>
    </row>
    <row r="26" spans="2:6" x14ac:dyDescent="0.2">
      <c r="B26" s="4">
        <v>40179</v>
      </c>
      <c r="C26" s="5">
        <v>37053720.760000005</v>
      </c>
      <c r="D26" s="5">
        <v>174860.11</v>
      </c>
      <c r="E26" s="5">
        <v>452400</v>
      </c>
      <c r="F26" s="5">
        <f>C26+D26-E26</f>
        <v>36776180.870000005</v>
      </c>
    </row>
    <row r="27" spans="2:6" x14ac:dyDescent="0.2">
      <c r="B27" s="4">
        <v>40210</v>
      </c>
      <c r="C27" s="5">
        <v>36776180.869999997</v>
      </c>
      <c r="D27" s="5">
        <v>310006.74999999994</v>
      </c>
      <c r="E27" s="5">
        <v>506280</v>
      </c>
      <c r="F27" s="5">
        <f t="shared" si="0"/>
        <v>36579907.619999997</v>
      </c>
    </row>
    <row r="28" spans="2:6" x14ac:dyDescent="0.2">
      <c r="B28" s="4">
        <v>40238</v>
      </c>
      <c r="C28" s="5">
        <v>36579907.620000005</v>
      </c>
      <c r="D28" s="5">
        <v>486579.64</v>
      </c>
      <c r="E28" s="5">
        <v>203038</v>
      </c>
      <c r="F28" s="5">
        <f t="shared" si="0"/>
        <v>36863449.260000005</v>
      </c>
    </row>
    <row r="29" spans="2:6" x14ac:dyDescent="0.2">
      <c r="B29" s="4">
        <v>40269</v>
      </c>
      <c r="C29" s="5">
        <v>36863449.260000005</v>
      </c>
      <c r="D29" s="5">
        <v>594426.11</v>
      </c>
      <c r="E29" s="5">
        <v>104950</v>
      </c>
      <c r="F29" s="5">
        <f t="shared" si="0"/>
        <v>37352925.370000005</v>
      </c>
    </row>
    <row r="30" spans="2:6" x14ac:dyDescent="0.2">
      <c r="B30" s="4">
        <v>40299</v>
      </c>
      <c r="C30" s="5">
        <v>37352925.370000005</v>
      </c>
      <c r="D30" s="5">
        <v>661405.72</v>
      </c>
      <c r="E30" s="5">
        <v>143350</v>
      </c>
      <c r="F30" s="5">
        <f t="shared" si="0"/>
        <v>37870981.090000004</v>
      </c>
    </row>
    <row r="31" spans="2:6" x14ac:dyDescent="0.2">
      <c r="B31" s="4">
        <v>40330</v>
      </c>
      <c r="C31" s="5">
        <v>37870981.090000004</v>
      </c>
      <c r="D31" s="5">
        <v>1036595.5900000001</v>
      </c>
      <c r="E31" s="5">
        <v>67500</v>
      </c>
      <c r="F31" s="5">
        <f t="shared" si="0"/>
        <v>38840076.680000007</v>
      </c>
    </row>
    <row r="32" spans="2:6" x14ac:dyDescent="0.2">
      <c r="B32" s="4">
        <v>40360</v>
      </c>
      <c r="C32" s="5">
        <v>38840076.68</v>
      </c>
      <c r="D32" s="5">
        <v>931668.43000000017</v>
      </c>
      <c r="E32" s="5">
        <v>52100</v>
      </c>
      <c r="F32" s="5">
        <f t="shared" si="0"/>
        <v>39719645.109999999</v>
      </c>
    </row>
    <row r="33" spans="2:6" x14ac:dyDescent="0.2">
      <c r="B33" s="4">
        <v>40391</v>
      </c>
      <c r="C33" s="5">
        <v>39719645.109999992</v>
      </c>
      <c r="D33" s="5">
        <v>903920.36</v>
      </c>
      <c r="E33" s="5">
        <v>227490</v>
      </c>
      <c r="F33" s="5">
        <f t="shared" si="0"/>
        <v>40396075.469999991</v>
      </c>
    </row>
    <row r="34" spans="2:6" x14ac:dyDescent="0.2">
      <c r="B34" s="4">
        <v>40422</v>
      </c>
      <c r="C34" s="5">
        <v>40396075.469999999</v>
      </c>
      <c r="D34" s="5">
        <v>477087.36999999994</v>
      </c>
      <c r="E34" s="5">
        <v>264350</v>
      </c>
      <c r="F34" s="5">
        <f t="shared" si="0"/>
        <v>40608812.839999996</v>
      </c>
    </row>
    <row r="35" spans="2:6" x14ac:dyDescent="0.2">
      <c r="B35" s="4">
        <v>40452</v>
      </c>
      <c r="C35" s="5">
        <v>40608812.840000004</v>
      </c>
      <c r="D35" s="5">
        <v>347257.73</v>
      </c>
      <c r="E35" s="5">
        <v>399631.88</v>
      </c>
      <c r="F35" s="5">
        <f t="shared" si="0"/>
        <v>40556438.689999998</v>
      </c>
    </row>
    <row r="36" spans="2:6" x14ac:dyDescent="0.2">
      <c r="B36" s="4">
        <v>40483</v>
      </c>
      <c r="C36" s="5">
        <v>40556438.689999998</v>
      </c>
      <c r="D36" s="5">
        <v>1243353.1299999997</v>
      </c>
      <c r="E36" s="5">
        <v>1363242.5200000003</v>
      </c>
      <c r="F36" s="5">
        <f t="shared" si="0"/>
        <v>40436549.299999997</v>
      </c>
    </row>
    <row r="37" spans="2:6" x14ac:dyDescent="0.2">
      <c r="B37" s="4">
        <v>40513</v>
      </c>
      <c r="C37" s="5">
        <v>40436549.300000004</v>
      </c>
      <c r="D37" s="5">
        <v>3023285.07</v>
      </c>
      <c r="E37" s="5">
        <v>2416138.2200000002</v>
      </c>
      <c r="F37" s="5">
        <f t="shared" si="0"/>
        <v>41043696.150000006</v>
      </c>
    </row>
    <row r="38" spans="2:6" x14ac:dyDescent="0.2">
      <c r="B38" s="4">
        <v>40544</v>
      </c>
      <c r="C38" s="5">
        <v>41043696.149999999</v>
      </c>
      <c r="D38" s="5">
        <v>2275381.3999999994</v>
      </c>
      <c r="E38" s="5">
        <v>2655980.75</v>
      </c>
      <c r="F38" s="5">
        <f t="shared" si="0"/>
        <v>40663096.799999997</v>
      </c>
    </row>
    <row r="39" spans="2:6" x14ac:dyDescent="0.2">
      <c r="B39" s="4">
        <v>40575</v>
      </c>
      <c r="C39" s="5">
        <v>40663096.800000004</v>
      </c>
      <c r="D39" s="5">
        <v>1987221.5800000003</v>
      </c>
      <c r="E39" s="5">
        <v>2155376.02</v>
      </c>
      <c r="F39" s="5">
        <f t="shared" si="0"/>
        <v>40494942.359999999</v>
      </c>
    </row>
    <row r="40" spans="2:6" x14ac:dyDescent="0.2">
      <c r="B40" s="4">
        <v>40603</v>
      </c>
      <c r="C40" s="5">
        <v>40494942.359999999</v>
      </c>
      <c r="D40" s="5">
        <v>3002835.2800000003</v>
      </c>
      <c r="E40" s="5">
        <v>2483194.9099999997</v>
      </c>
      <c r="F40" s="5">
        <f t="shared" si="0"/>
        <v>41014582.730000004</v>
      </c>
    </row>
    <row r="41" spans="2:6" x14ac:dyDescent="0.2">
      <c r="B41" s="4">
        <v>40634</v>
      </c>
      <c r="C41" s="5">
        <v>41014582.729999997</v>
      </c>
      <c r="D41" s="5">
        <v>3093444.36</v>
      </c>
      <c r="E41" s="5">
        <v>2442517.7299999995</v>
      </c>
      <c r="F41" s="5">
        <f t="shared" si="0"/>
        <v>41665509.359999999</v>
      </c>
    </row>
    <row r="42" spans="2:6" x14ac:dyDescent="0.2">
      <c r="B42" s="4">
        <v>40664</v>
      </c>
      <c r="C42" s="5">
        <v>41665509.359999999</v>
      </c>
      <c r="D42" s="5">
        <v>3095221.93</v>
      </c>
      <c r="E42" s="5">
        <v>2743332.39</v>
      </c>
      <c r="F42" s="5">
        <f t="shared" si="0"/>
        <v>42017398.899999999</v>
      </c>
    </row>
    <row r="43" spans="2:6" x14ac:dyDescent="0.2">
      <c r="B43" s="4">
        <v>40695</v>
      </c>
      <c r="C43" s="5">
        <v>42017398.899999999</v>
      </c>
      <c r="D43" s="5">
        <v>3252963.77</v>
      </c>
      <c r="E43" s="5">
        <v>2443885.5500000003</v>
      </c>
      <c r="F43" s="5">
        <f t="shared" si="0"/>
        <v>42826477.120000005</v>
      </c>
    </row>
    <row r="44" spans="2:6" x14ac:dyDescent="0.2">
      <c r="B44" s="4">
        <v>40725</v>
      </c>
      <c r="C44" s="5">
        <v>42826477.119999997</v>
      </c>
      <c r="D44" s="5">
        <v>3803674.93</v>
      </c>
      <c r="E44" s="5">
        <v>2522795.0699999994</v>
      </c>
      <c r="F44" s="5">
        <f t="shared" si="0"/>
        <v>44107356.979999997</v>
      </c>
    </row>
    <row r="45" spans="2:6" x14ac:dyDescent="0.2">
      <c r="B45" s="4">
        <v>40756</v>
      </c>
      <c r="C45" s="5">
        <v>44107356.979999997</v>
      </c>
      <c r="D45" s="5">
        <v>3682656.2399999998</v>
      </c>
      <c r="E45" s="5">
        <v>3238534.0099999993</v>
      </c>
      <c r="F45" s="5">
        <f t="shared" si="0"/>
        <v>44551479.210000001</v>
      </c>
    </row>
    <row r="46" spans="2:6" x14ac:dyDescent="0.2">
      <c r="B46" s="4">
        <v>40787</v>
      </c>
      <c r="C46" s="5">
        <v>44551479.210000008</v>
      </c>
      <c r="D46" s="5">
        <v>3027856.91</v>
      </c>
      <c r="E46" s="5">
        <v>2841052.6100000003</v>
      </c>
      <c r="F46" s="5">
        <f t="shared" si="0"/>
        <v>44738283.510000005</v>
      </c>
    </row>
    <row r="47" spans="2:6" x14ac:dyDescent="0.2">
      <c r="B47" s="4">
        <v>40817</v>
      </c>
      <c r="C47" s="5">
        <v>44738283.509999998</v>
      </c>
      <c r="D47" s="5">
        <v>2965223.03</v>
      </c>
      <c r="E47" s="5">
        <v>2897922.98</v>
      </c>
      <c r="F47" s="5">
        <f t="shared" si="0"/>
        <v>44805583.560000002</v>
      </c>
    </row>
    <row r="48" spans="2:6" x14ac:dyDescent="0.2">
      <c r="B48" s="4">
        <v>40848</v>
      </c>
      <c r="C48" s="5">
        <v>44805583.560000002</v>
      </c>
      <c r="D48" s="5">
        <v>2807942.52</v>
      </c>
      <c r="E48" s="5">
        <v>2647580.0099999998</v>
      </c>
      <c r="F48" s="5">
        <f t="shared" si="0"/>
        <v>44965946.070000008</v>
      </c>
    </row>
    <row r="49" spans="2:6" x14ac:dyDescent="0.2">
      <c r="B49" s="4">
        <v>40878</v>
      </c>
      <c r="C49" s="5">
        <v>44965946.07</v>
      </c>
      <c r="D49" s="5">
        <v>3964823.2</v>
      </c>
      <c r="E49" s="5">
        <v>2817768.29</v>
      </c>
      <c r="F49" s="5">
        <f t="shared" si="0"/>
        <v>46113000.980000004</v>
      </c>
    </row>
    <row r="50" spans="2:6" x14ac:dyDescent="0.2">
      <c r="B50" s="4">
        <v>40909</v>
      </c>
      <c r="C50" s="5">
        <v>46113000.980000004</v>
      </c>
      <c r="D50" s="5">
        <v>2456584.6800000002</v>
      </c>
      <c r="E50" s="5">
        <v>2969259.4400000004</v>
      </c>
      <c r="F50" s="5">
        <f>C50+D50-E50</f>
        <v>45600326.220000006</v>
      </c>
    </row>
    <row r="51" spans="2:6" x14ac:dyDescent="0.2">
      <c r="B51" s="4">
        <v>40940</v>
      </c>
      <c r="C51" s="5">
        <v>45600326.219999999</v>
      </c>
      <c r="D51" s="5">
        <v>2366377.56</v>
      </c>
      <c r="E51" s="5">
        <v>2669730.11</v>
      </c>
      <c r="F51" s="5">
        <f t="shared" si="0"/>
        <v>45296973.670000002</v>
      </c>
    </row>
    <row r="52" spans="2:6" x14ac:dyDescent="0.2">
      <c r="B52" s="4">
        <v>40969</v>
      </c>
      <c r="C52" s="5">
        <v>45296973.670000002</v>
      </c>
      <c r="D52" s="5">
        <v>2736407.33</v>
      </c>
      <c r="E52" s="5">
        <v>2561610.58</v>
      </c>
      <c r="F52" s="5">
        <f t="shared" si="0"/>
        <v>45471770.420000002</v>
      </c>
    </row>
    <row r="53" spans="2:6" x14ac:dyDescent="0.2">
      <c r="B53" s="4">
        <v>41000</v>
      </c>
      <c r="C53" s="5">
        <v>45471770.420000002</v>
      </c>
      <c r="D53" s="5">
        <v>3269496.1699999995</v>
      </c>
      <c r="E53" s="5">
        <v>2672970.7000000002</v>
      </c>
      <c r="F53" s="5">
        <f t="shared" si="0"/>
        <v>46068295.890000001</v>
      </c>
    </row>
    <row r="54" spans="2:6" x14ac:dyDescent="0.2">
      <c r="B54" s="4">
        <v>41030</v>
      </c>
      <c r="C54" s="5">
        <v>46068295.890000001</v>
      </c>
      <c r="D54" s="5">
        <v>3504284.08</v>
      </c>
      <c r="E54" s="5">
        <v>3010277.77</v>
      </c>
      <c r="F54" s="5">
        <f t="shared" si="0"/>
        <v>46562302.199999996</v>
      </c>
    </row>
    <row r="55" spans="2:6" x14ac:dyDescent="0.2">
      <c r="B55" s="4">
        <v>41061</v>
      </c>
      <c r="C55" s="5">
        <v>46562302.200000003</v>
      </c>
      <c r="D55" s="5">
        <v>3258406.27</v>
      </c>
      <c r="E55" s="5">
        <v>2501922.9500000007</v>
      </c>
      <c r="F55" s="5">
        <f t="shared" si="0"/>
        <v>47318785.520000003</v>
      </c>
    </row>
    <row r="56" spans="2:6" x14ac:dyDescent="0.2">
      <c r="B56" s="4">
        <v>41091</v>
      </c>
      <c r="C56" s="5">
        <v>47318785.519999996</v>
      </c>
      <c r="D56" s="5">
        <v>4352195.95</v>
      </c>
      <c r="E56" s="5">
        <v>3177862.03</v>
      </c>
      <c r="F56" s="5">
        <f t="shared" si="0"/>
        <v>48493119.439999998</v>
      </c>
    </row>
    <row r="57" spans="2:6" x14ac:dyDescent="0.2">
      <c r="B57" s="4">
        <v>41122</v>
      </c>
      <c r="C57" s="5">
        <v>48493119.440000005</v>
      </c>
      <c r="D57" s="5">
        <v>4159888.5100000002</v>
      </c>
      <c r="E57" s="5">
        <v>3414502.86</v>
      </c>
      <c r="F57" s="5">
        <f t="shared" si="0"/>
        <v>49238505.090000004</v>
      </c>
    </row>
    <row r="58" spans="2:6" x14ac:dyDescent="0.2">
      <c r="B58" s="4">
        <v>41153</v>
      </c>
      <c r="C58" s="5">
        <v>49238505.089999996</v>
      </c>
      <c r="D58" s="5">
        <v>2875813.7600000002</v>
      </c>
      <c r="E58" s="5">
        <v>2985575.7699999996</v>
      </c>
      <c r="F58" s="5">
        <f t="shared" si="0"/>
        <v>49128743.079999998</v>
      </c>
    </row>
    <row r="59" spans="2:6" x14ac:dyDescent="0.2">
      <c r="B59" s="4">
        <v>41183</v>
      </c>
      <c r="C59" s="5">
        <v>49128743.079999998</v>
      </c>
      <c r="D59" s="5">
        <v>3555585.0799999996</v>
      </c>
      <c r="E59" s="5">
        <v>3138591.57</v>
      </c>
      <c r="F59" s="5">
        <f t="shared" si="0"/>
        <v>49545736.589999996</v>
      </c>
    </row>
    <row r="60" spans="2:6" x14ac:dyDescent="0.2">
      <c r="B60" s="4">
        <v>41214</v>
      </c>
      <c r="C60" s="5">
        <v>49545736.589999996</v>
      </c>
      <c r="D60" s="5">
        <v>3717826.3500000006</v>
      </c>
      <c r="E60" s="5">
        <v>2934524.1799999997</v>
      </c>
      <c r="F60" s="5">
        <f t="shared" si="0"/>
        <v>50329038.759999998</v>
      </c>
    </row>
    <row r="61" spans="2:6" x14ac:dyDescent="0.2">
      <c r="B61" s="4">
        <v>41244</v>
      </c>
      <c r="C61" s="5">
        <v>50329038.760000005</v>
      </c>
      <c r="D61" s="5">
        <v>2776421.2100000004</v>
      </c>
      <c r="E61" s="5">
        <v>2730477.0610000002</v>
      </c>
      <c r="F61" s="5">
        <f t="shared" si="0"/>
        <v>50374982.909000009</v>
      </c>
    </row>
    <row r="62" spans="2:6" x14ac:dyDescent="0.2">
      <c r="B62" s="4">
        <v>41275</v>
      </c>
      <c r="C62" s="5">
        <v>50374982.908999994</v>
      </c>
      <c r="D62" s="5">
        <v>3120443.6199999996</v>
      </c>
      <c r="E62" s="5">
        <v>3011571.4200000004</v>
      </c>
      <c r="F62" s="5">
        <f t="shared" si="0"/>
        <v>50483855.10899999</v>
      </c>
    </row>
    <row r="63" spans="2:6" x14ac:dyDescent="0.2">
      <c r="B63" s="4">
        <v>41306</v>
      </c>
      <c r="C63" s="5">
        <v>50483855.108999997</v>
      </c>
      <c r="D63" s="5">
        <v>2405189.81</v>
      </c>
      <c r="E63" s="5">
        <v>2452444.9800000004</v>
      </c>
      <c r="F63" s="5">
        <f t="shared" si="0"/>
        <v>50436599.938999996</v>
      </c>
    </row>
    <row r="64" spans="2:6" x14ac:dyDescent="0.2">
      <c r="B64" s="4">
        <v>41334</v>
      </c>
      <c r="C64" s="5">
        <v>50436599.938999996</v>
      </c>
      <c r="D64" s="5">
        <v>2924690.0999999996</v>
      </c>
      <c r="E64" s="5">
        <v>2256709.4899999998</v>
      </c>
      <c r="F64" s="5">
        <f t="shared" si="0"/>
        <v>51104580.548999995</v>
      </c>
    </row>
    <row r="65" spans="2:6" x14ac:dyDescent="0.2">
      <c r="B65" s="4">
        <v>41365</v>
      </c>
      <c r="C65" s="5">
        <v>51104580.54999999</v>
      </c>
      <c r="D65" s="5">
        <v>3326520.86</v>
      </c>
      <c r="E65" s="5">
        <v>2988664.23</v>
      </c>
      <c r="F65" s="5">
        <f t="shared" si="0"/>
        <v>51442437.179999992</v>
      </c>
    </row>
    <row r="66" spans="2:6" x14ac:dyDescent="0.2">
      <c r="B66" s="4">
        <v>41395</v>
      </c>
      <c r="C66" s="5">
        <v>51442437.178999998</v>
      </c>
      <c r="D66" s="5">
        <v>3487278.43</v>
      </c>
      <c r="E66" s="5">
        <v>2905641.19</v>
      </c>
      <c r="F66" s="5">
        <f t="shared" ref="F66:F129" si="1">C66+D66-E66</f>
        <v>52024074.419</v>
      </c>
    </row>
    <row r="67" spans="2:6" x14ac:dyDescent="0.2">
      <c r="B67" s="4">
        <v>41426</v>
      </c>
      <c r="C67" s="5">
        <v>52024074.419</v>
      </c>
      <c r="D67" s="5">
        <v>3312490.2099999995</v>
      </c>
      <c r="E67" s="5">
        <v>2747488.07</v>
      </c>
      <c r="F67" s="5">
        <f t="shared" si="1"/>
        <v>52589076.559</v>
      </c>
    </row>
    <row r="68" spans="2:6" x14ac:dyDescent="0.2">
      <c r="B68" s="4">
        <v>41456</v>
      </c>
      <c r="C68" s="5">
        <v>52589076.558999993</v>
      </c>
      <c r="D68" s="5">
        <v>4042994.98</v>
      </c>
      <c r="E68" s="5">
        <v>3121979.3599999994</v>
      </c>
      <c r="F68" s="5">
        <f t="shared" si="1"/>
        <v>53510092.17899999</v>
      </c>
    </row>
    <row r="69" spans="2:6" x14ac:dyDescent="0.2">
      <c r="B69" s="4">
        <v>41487</v>
      </c>
      <c r="C69" s="5">
        <v>53510092.178999998</v>
      </c>
      <c r="D69" s="5">
        <v>3924734.04</v>
      </c>
      <c r="E69" s="5">
        <v>2994771.83</v>
      </c>
      <c r="F69" s="5">
        <f t="shared" si="1"/>
        <v>54440054.388999999</v>
      </c>
    </row>
    <row r="70" spans="2:6" x14ac:dyDescent="0.2">
      <c r="B70" s="4">
        <v>41518</v>
      </c>
      <c r="C70" s="5">
        <v>54440054.390000001</v>
      </c>
      <c r="D70" s="5">
        <v>3163098.3</v>
      </c>
      <c r="E70" s="5">
        <v>3051697.12</v>
      </c>
      <c r="F70" s="5">
        <f t="shared" si="1"/>
        <v>54551455.57</v>
      </c>
    </row>
    <row r="71" spans="2:6" x14ac:dyDescent="0.2">
      <c r="B71" s="4">
        <v>41548</v>
      </c>
      <c r="C71" s="5">
        <v>54551455.57</v>
      </c>
      <c r="D71" s="5">
        <v>3600942.85</v>
      </c>
      <c r="E71" s="5">
        <v>3273645.5</v>
      </c>
      <c r="F71" s="5">
        <f t="shared" si="1"/>
        <v>54878752.920000002</v>
      </c>
    </row>
    <row r="72" spans="2:6" x14ac:dyDescent="0.2">
      <c r="B72" s="4">
        <v>41579</v>
      </c>
      <c r="C72" s="5">
        <v>54878752.919000007</v>
      </c>
      <c r="D72" s="5">
        <v>3246519.7100000004</v>
      </c>
      <c r="E72" s="5">
        <v>2824671.56</v>
      </c>
      <c r="F72" s="5">
        <f t="shared" si="1"/>
        <v>55300601.069000006</v>
      </c>
    </row>
    <row r="73" spans="2:6" x14ac:dyDescent="0.2">
      <c r="B73" s="4">
        <v>41609</v>
      </c>
      <c r="C73" s="5">
        <v>55300601.07</v>
      </c>
      <c r="D73" s="5">
        <v>3031628.59</v>
      </c>
      <c r="E73" s="5">
        <v>2776978.8800000004</v>
      </c>
      <c r="F73" s="5">
        <f t="shared" si="1"/>
        <v>55555250.779999994</v>
      </c>
    </row>
    <row r="74" spans="2:6" x14ac:dyDescent="0.2">
      <c r="B74" s="4">
        <v>41640</v>
      </c>
      <c r="C74" s="5">
        <v>55555250.778999999</v>
      </c>
      <c r="D74" s="5">
        <v>2724605.2300000004</v>
      </c>
      <c r="E74" s="5">
        <v>3100463.1999999997</v>
      </c>
      <c r="F74" s="5">
        <f t="shared" si="1"/>
        <v>55179392.809</v>
      </c>
    </row>
    <row r="75" spans="2:6" x14ac:dyDescent="0.2">
      <c r="B75" s="4">
        <v>41671</v>
      </c>
      <c r="C75" s="5">
        <v>55179392.810000002</v>
      </c>
      <c r="D75" s="5">
        <v>2433147.96</v>
      </c>
      <c r="E75" s="5">
        <v>2518066.48</v>
      </c>
      <c r="F75" s="5">
        <f t="shared" si="1"/>
        <v>55094474.290000007</v>
      </c>
    </row>
    <row r="76" spans="2:6" x14ac:dyDescent="0.2">
      <c r="B76" s="4">
        <v>41699</v>
      </c>
      <c r="C76" s="5">
        <v>55094474.289999999</v>
      </c>
      <c r="D76" s="5">
        <v>2746025.6100000003</v>
      </c>
      <c r="E76" s="5">
        <v>2514752.2400000002</v>
      </c>
      <c r="F76" s="5">
        <f t="shared" si="1"/>
        <v>55325747.659999996</v>
      </c>
    </row>
    <row r="77" spans="2:6" x14ac:dyDescent="0.2">
      <c r="B77" s="4">
        <v>41730</v>
      </c>
      <c r="C77" s="5">
        <v>55325747.659999996</v>
      </c>
      <c r="D77" s="5">
        <v>3357922</v>
      </c>
      <c r="E77" s="5">
        <v>2988897.61</v>
      </c>
      <c r="F77" s="5">
        <f t="shared" si="1"/>
        <v>55694772.049999997</v>
      </c>
    </row>
    <row r="78" spans="2:6" x14ac:dyDescent="0.2">
      <c r="B78" s="4">
        <v>41760</v>
      </c>
      <c r="C78" s="5">
        <v>55694772.049999997</v>
      </c>
      <c r="D78" s="5">
        <v>3578511</v>
      </c>
      <c r="E78" s="5">
        <v>2897678.76</v>
      </c>
      <c r="F78" s="5">
        <f t="shared" si="1"/>
        <v>56375604.289999999</v>
      </c>
    </row>
    <row r="79" spans="2:6" x14ac:dyDescent="0.2">
      <c r="B79" s="4">
        <v>41791</v>
      </c>
      <c r="C79" s="5">
        <v>56375604.289999999</v>
      </c>
      <c r="D79" s="5">
        <v>3753717.1999999997</v>
      </c>
      <c r="E79" s="5">
        <v>2746138.14</v>
      </c>
      <c r="F79" s="5">
        <f t="shared" si="1"/>
        <v>57383183.350000001</v>
      </c>
    </row>
    <row r="80" spans="2:6" x14ac:dyDescent="0.2">
      <c r="B80" s="4">
        <v>41821</v>
      </c>
      <c r="C80" s="5">
        <v>57383183.349999994</v>
      </c>
      <c r="D80" s="5">
        <v>4801344.6599999992</v>
      </c>
      <c r="E80" s="5">
        <v>3466895.2199999997</v>
      </c>
      <c r="F80" s="5">
        <f t="shared" si="1"/>
        <v>58717632.789999992</v>
      </c>
    </row>
    <row r="81" spans="2:6" x14ac:dyDescent="0.2">
      <c r="B81" s="4">
        <v>41852</v>
      </c>
      <c r="C81" s="5">
        <v>58717632.789999999</v>
      </c>
      <c r="D81" s="5">
        <v>3829562.57</v>
      </c>
      <c r="E81" s="5">
        <v>3184001.5799999996</v>
      </c>
      <c r="F81" s="5">
        <f t="shared" si="1"/>
        <v>59363193.780000001</v>
      </c>
    </row>
    <row r="82" spans="2:6" x14ac:dyDescent="0.2">
      <c r="B82" s="4">
        <v>41883</v>
      </c>
      <c r="C82" s="5">
        <v>59363193.780000001</v>
      </c>
      <c r="D82" s="5">
        <v>3667605.0700000003</v>
      </c>
      <c r="E82" s="5">
        <v>3279764.24</v>
      </c>
      <c r="F82" s="5">
        <f t="shared" si="1"/>
        <v>59751034.609999999</v>
      </c>
    </row>
    <row r="83" spans="2:6" x14ac:dyDescent="0.2">
      <c r="B83" s="4">
        <v>41913</v>
      </c>
      <c r="C83" s="5">
        <v>59751034.610000007</v>
      </c>
      <c r="D83" s="5">
        <v>4060413.25</v>
      </c>
      <c r="E83" s="5">
        <v>3525914.71</v>
      </c>
      <c r="F83" s="5">
        <f t="shared" si="1"/>
        <v>60285533.150000006</v>
      </c>
    </row>
    <row r="84" spans="2:6" x14ac:dyDescent="0.2">
      <c r="B84" s="4">
        <v>41944</v>
      </c>
      <c r="C84" s="5">
        <v>60285533.150000006</v>
      </c>
      <c r="D84" s="5">
        <v>2940458.95</v>
      </c>
      <c r="E84" s="5">
        <v>2689661.3899999997</v>
      </c>
      <c r="F84" s="5">
        <f t="shared" si="1"/>
        <v>60536330.710000008</v>
      </c>
    </row>
    <row r="85" spans="2:6" x14ac:dyDescent="0.2">
      <c r="B85" s="4">
        <v>41974</v>
      </c>
      <c r="C85" s="5">
        <v>60536330.710000008</v>
      </c>
      <c r="D85" s="5">
        <v>3421444.3</v>
      </c>
      <c r="E85" s="5">
        <v>3284142.3899999997</v>
      </c>
      <c r="F85" s="5">
        <f t="shared" si="1"/>
        <v>60673632.620000005</v>
      </c>
    </row>
    <row r="86" spans="2:6" x14ac:dyDescent="0.2">
      <c r="B86" s="4">
        <v>42005</v>
      </c>
      <c r="C86" s="5">
        <v>60673632.620000005</v>
      </c>
      <c r="D86" s="5">
        <v>2767692.8200000003</v>
      </c>
      <c r="E86" s="5">
        <v>2914728.3099999996</v>
      </c>
      <c r="F86" s="5">
        <f t="shared" si="1"/>
        <v>60526597.130000003</v>
      </c>
    </row>
    <row r="87" spans="2:6" x14ac:dyDescent="0.2">
      <c r="B87" s="4">
        <v>42036</v>
      </c>
      <c r="C87" s="5">
        <v>60526597.130000003</v>
      </c>
      <c r="D87" s="5">
        <v>2549432.5500000003</v>
      </c>
      <c r="E87" s="5">
        <v>2695577.6999999997</v>
      </c>
      <c r="F87" s="5">
        <f t="shared" si="1"/>
        <v>60380451.979999997</v>
      </c>
    </row>
    <row r="88" spans="2:6" x14ac:dyDescent="0.2">
      <c r="B88" s="4">
        <v>42064</v>
      </c>
      <c r="C88" s="5">
        <v>60380451.980000004</v>
      </c>
      <c r="D88" s="5">
        <v>2886024.6199999996</v>
      </c>
      <c r="E88" s="5">
        <v>2669266.84</v>
      </c>
      <c r="F88" s="5">
        <f t="shared" si="1"/>
        <v>60597209.760000005</v>
      </c>
    </row>
    <row r="89" spans="2:6" x14ac:dyDescent="0.2">
      <c r="B89" s="4">
        <v>42095</v>
      </c>
      <c r="C89" s="5">
        <v>60597209.75999999</v>
      </c>
      <c r="D89" s="5">
        <v>3575693.8</v>
      </c>
      <c r="E89" s="5">
        <v>3070548.18</v>
      </c>
      <c r="F89" s="5">
        <f t="shared" si="1"/>
        <v>61102355.379999988</v>
      </c>
    </row>
    <row r="90" spans="2:6" x14ac:dyDescent="0.2">
      <c r="B90" s="4">
        <v>42125</v>
      </c>
      <c r="C90" s="5">
        <v>61102355.38000001</v>
      </c>
      <c r="D90" s="5">
        <v>3906039.0599999996</v>
      </c>
      <c r="E90" s="5">
        <v>2849128.26</v>
      </c>
      <c r="F90" s="5">
        <f t="shared" si="1"/>
        <v>62159266.180000015</v>
      </c>
    </row>
    <row r="91" spans="2:6" x14ac:dyDescent="0.2">
      <c r="B91" s="4">
        <v>42156</v>
      </c>
      <c r="C91" s="5">
        <v>62159266.18</v>
      </c>
      <c r="D91" s="5">
        <v>3944370.48</v>
      </c>
      <c r="E91" s="5">
        <v>2953081.21</v>
      </c>
      <c r="F91" s="5">
        <f t="shared" si="1"/>
        <v>63150555.449999996</v>
      </c>
    </row>
    <row r="92" spans="2:6" x14ac:dyDescent="0.2">
      <c r="B92" s="4">
        <v>42186</v>
      </c>
      <c r="C92" s="5">
        <v>63150555.449999996</v>
      </c>
      <c r="D92" s="5">
        <v>4752897.24</v>
      </c>
      <c r="E92" s="5">
        <v>3439265.08</v>
      </c>
      <c r="F92" s="5">
        <f t="shared" si="1"/>
        <v>64464187.609999999</v>
      </c>
    </row>
    <row r="93" spans="2:6" x14ac:dyDescent="0.2">
      <c r="B93" s="4">
        <v>42217</v>
      </c>
      <c r="C93" s="5">
        <v>64464187.609999999</v>
      </c>
      <c r="D93" s="5">
        <v>3907618.81</v>
      </c>
      <c r="E93" s="5">
        <v>3068406.9499999997</v>
      </c>
      <c r="F93" s="5">
        <f t="shared" si="1"/>
        <v>65303399.469999999</v>
      </c>
    </row>
    <row r="94" spans="2:6" x14ac:dyDescent="0.2">
      <c r="B94" s="4">
        <v>42248</v>
      </c>
      <c r="C94" s="5">
        <v>65303399.469999999</v>
      </c>
      <c r="D94" s="5">
        <v>3666134.15</v>
      </c>
      <c r="E94" s="5">
        <v>3291483.1700000004</v>
      </c>
      <c r="F94" s="5">
        <f t="shared" si="1"/>
        <v>65678050.450000003</v>
      </c>
    </row>
    <row r="95" spans="2:6" x14ac:dyDescent="0.2">
      <c r="B95" s="4">
        <v>42278</v>
      </c>
      <c r="C95" s="5">
        <v>65678050.449999996</v>
      </c>
      <c r="D95" s="5">
        <v>4494312.0900000008</v>
      </c>
      <c r="E95" s="5">
        <v>3194450.7100000004</v>
      </c>
      <c r="F95" s="5">
        <f t="shared" si="1"/>
        <v>66977911.829999991</v>
      </c>
    </row>
    <row r="96" spans="2:6" x14ac:dyDescent="0.2">
      <c r="B96" s="4">
        <v>42309</v>
      </c>
      <c r="C96" s="5">
        <v>66977911.829999998</v>
      </c>
      <c r="D96" s="5">
        <v>3204665.7299999995</v>
      </c>
      <c r="E96" s="5">
        <v>2978536.0100000002</v>
      </c>
      <c r="F96" s="5">
        <f t="shared" si="1"/>
        <v>67204041.549999997</v>
      </c>
    </row>
    <row r="97" spans="2:6" x14ac:dyDescent="0.2">
      <c r="B97" s="4">
        <v>42339</v>
      </c>
      <c r="C97" s="5">
        <v>67204041.549999997</v>
      </c>
      <c r="D97" s="5">
        <v>4517294.83</v>
      </c>
      <c r="E97" s="5">
        <v>2934446.4800000004</v>
      </c>
      <c r="F97" s="5">
        <f t="shared" si="1"/>
        <v>68786889.899999991</v>
      </c>
    </row>
    <row r="98" spans="2:6" x14ac:dyDescent="0.2">
      <c r="B98" s="4">
        <v>42370</v>
      </c>
      <c r="C98" s="5">
        <v>68786889.900000006</v>
      </c>
      <c r="D98" s="5">
        <v>3241533.91</v>
      </c>
      <c r="E98" s="5">
        <v>2698732.9</v>
      </c>
      <c r="F98" s="5">
        <f t="shared" si="1"/>
        <v>69329690.909999996</v>
      </c>
    </row>
    <row r="99" spans="2:6" x14ac:dyDescent="0.2">
      <c r="B99" s="4">
        <v>42401</v>
      </c>
      <c r="C99" s="5">
        <v>69329690.909999996</v>
      </c>
      <c r="D99" s="5">
        <v>1948676.3</v>
      </c>
      <c r="E99" s="5">
        <v>2820151.93</v>
      </c>
      <c r="F99" s="5">
        <f t="shared" si="1"/>
        <v>68458215.279999986</v>
      </c>
    </row>
    <row r="100" spans="2:6" x14ac:dyDescent="0.2">
      <c r="B100" s="4">
        <v>42430</v>
      </c>
      <c r="C100" s="5">
        <v>68458215.280000001</v>
      </c>
      <c r="D100" s="5">
        <v>2900089.39</v>
      </c>
      <c r="E100" s="5">
        <v>2729254.56</v>
      </c>
      <c r="F100" s="5">
        <f t="shared" si="1"/>
        <v>68629050.109999999</v>
      </c>
    </row>
    <row r="101" spans="2:6" x14ac:dyDescent="0.2">
      <c r="B101" s="4">
        <v>42461</v>
      </c>
      <c r="C101" s="5">
        <v>68629050.109999999</v>
      </c>
      <c r="D101" s="5">
        <v>3162671.7900000005</v>
      </c>
      <c r="E101" s="5">
        <v>2894895.12</v>
      </c>
      <c r="F101" s="5">
        <f t="shared" si="1"/>
        <v>68896826.780000001</v>
      </c>
    </row>
    <row r="102" spans="2:6" x14ac:dyDescent="0.2">
      <c r="B102" s="4">
        <v>42491</v>
      </c>
      <c r="C102" s="5">
        <v>68896826.780000001</v>
      </c>
      <c r="D102" s="5">
        <v>3648172.71</v>
      </c>
      <c r="E102" s="5">
        <v>3023598.15</v>
      </c>
      <c r="F102" s="5">
        <f t="shared" si="1"/>
        <v>69521401.339999989</v>
      </c>
    </row>
    <row r="103" spans="2:6" x14ac:dyDescent="0.2">
      <c r="B103" s="4">
        <v>42522</v>
      </c>
      <c r="C103" s="5">
        <v>69521401.340000018</v>
      </c>
      <c r="D103" s="5">
        <v>3445487.2199999997</v>
      </c>
      <c r="E103" s="5">
        <v>2779908.0100000002</v>
      </c>
      <c r="F103" s="5">
        <f t="shared" si="1"/>
        <v>70186980.550000012</v>
      </c>
    </row>
    <row r="104" spans="2:6" x14ac:dyDescent="0.2">
      <c r="B104" s="4">
        <v>42552</v>
      </c>
      <c r="C104" s="5">
        <v>70186980.549999997</v>
      </c>
      <c r="D104" s="5">
        <v>4314505</v>
      </c>
      <c r="E104" s="5">
        <v>3135294.9400000004</v>
      </c>
      <c r="F104" s="5">
        <f t="shared" si="1"/>
        <v>71366190.609999999</v>
      </c>
    </row>
    <row r="105" spans="2:6" x14ac:dyDescent="0.2">
      <c r="B105" s="4">
        <v>42583</v>
      </c>
      <c r="C105" s="5">
        <v>71366190.609999999</v>
      </c>
      <c r="D105" s="5">
        <v>4320261.290000001</v>
      </c>
      <c r="E105" s="5">
        <v>3647894.94</v>
      </c>
      <c r="F105" s="5">
        <f t="shared" si="1"/>
        <v>72038556.960000008</v>
      </c>
    </row>
    <row r="106" spans="2:6" x14ac:dyDescent="0.2">
      <c r="B106" s="4">
        <v>42614</v>
      </c>
      <c r="C106" s="5">
        <v>72038556.959999993</v>
      </c>
      <c r="D106" s="5">
        <v>3533152.18</v>
      </c>
      <c r="E106" s="5">
        <v>3080425.9699999997</v>
      </c>
      <c r="F106" s="5">
        <f t="shared" si="1"/>
        <v>72491283.170000002</v>
      </c>
    </row>
    <row r="107" spans="2:6" x14ac:dyDescent="0.2">
      <c r="B107" s="4">
        <v>42644</v>
      </c>
      <c r="C107" s="5">
        <v>72491283.169999987</v>
      </c>
      <c r="D107" s="5">
        <v>3872793.09</v>
      </c>
      <c r="E107" s="5">
        <v>3049973.2500000005</v>
      </c>
      <c r="F107" s="5">
        <f t="shared" si="1"/>
        <v>73314103.00999999</v>
      </c>
    </row>
    <row r="108" spans="2:6" x14ac:dyDescent="0.2">
      <c r="B108" s="4">
        <v>42675</v>
      </c>
      <c r="C108" s="5">
        <v>73314103.00999999</v>
      </c>
      <c r="D108" s="5">
        <v>3468277.7</v>
      </c>
      <c r="E108" s="5">
        <v>3245461.0700000003</v>
      </c>
      <c r="F108" s="5">
        <f t="shared" si="1"/>
        <v>73536919.639999986</v>
      </c>
    </row>
    <row r="109" spans="2:6" x14ac:dyDescent="0.2">
      <c r="B109" s="4">
        <v>42705</v>
      </c>
      <c r="C109" s="5">
        <v>73536919.640000015</v>
      </c>
      <c r="D109" s="5">
        <v>4019655.92</v>
      </c>
      <c r="E109" s="5">
        <v>2795555.9899999998</v>
      </c>
      <c r="F109" s="5">
        <f t="shared" si="1"/>
        <v>74761019.570000023</v>
      </c>
    </row>
    <row r="110" spans="2:6" x14ac:dyDescent="0.2">
      <c r="B110" s="4">
        <v>42736</v>
      </c>
      <c r="C110" s="5">
        <v>74761019.570000008</v>
      </c>
      <c r="D110" s="5">
        <v>2477152.35</v>
      </c>
      <c r="E110" s="5">
        <v>3035294.0999999996</v>
      </c>
      <c r="F110" s="5">
        <f t="shared" si="1"/>
        <v>74202877.820000008</v>
      </c>
    </row>
    <row r="111" spans="2:6" x14ac:dyDescent="0.2">
      <c r="B111" s="4">
        <v>42767</v>
      </c>
      <c r="C111" s="5">
        <v>74202734.700000003</v>
      </c>
      <c r="D111" s="5">
        <v>2580257.2600000002</v>
      </c>
      <c r="E111" s="5">
        <v>2575496.3400000003</v>
      </c>
      <c r="F111" s="5">
        <f t="shared" si="1"/>
        <v>74207495.620000005</v>
      </c>
    </row>
    <row r="112" spans="2:6" x14ac:dyDescent="0.2">
      <c r="B112" s="4">
        <v>42795</v>
      </c>
      <c r="C112" s="5">
        <v>74207495.620000005</v>
      </c>
      <c r="D112" s="5">
        <v>3499389.2399999998</v>
      </c>
      <c r="E112" s="5">
        <v>2981661.3400000008</v>
      </c>
      <c r="F112" s="5">
        <f t="shared" si="1"/>
        <v>74725223.519999996</v>
      </c>
    </row>
    <row r="113" spans="2:6" x14ac:dyDescent="0.2">
      <c r="B113" s="4">
        <v>42826</v>
      </c>
      <c r="C113" s="5">
        <v>74725223.519999981</v>
      </c>
      <c r="D113" s="5">
        <v>3203469.4200000004</v>
      </c>
      <c r="E113" s="5">
        <v>2594982.3999999994</v>
      </c>
      <c r="F113" s="5">
        <f t="shared" si="1"/>
        <v>75333710.539999977</v>
      </c>
    </row>
    <row r="114" spans="2:6" x14ac:dyDescent="0.2">
      <c r="B114" s="4">
        <v>42856</v>
      </c>
      <c r="C114" s="5">
        <v>75333710.539999992</v>
      </c>
      <c r="D114" s="5">
        <v>4087451.4499999997</v>
      </c>
      <c r="E114" s="5">
        <v>3218013.57</v>
      </c>
      <c r="F114" s="5">
        <f t="shared" si="1"/>
        <v>76203148.420000002</v>
      </c>
    </row>
    <row r="115" spans="2:6" x14ac:dyDescent="0.2">
      <c r="B115" s="4">
        <v>42887</v>
      </c>
      <c r="C115" s="5">
        <v>76203148.420000002</v>
      </c>
      <c r="D115" s="5">
        <v>4000868.36</v>
      </c>
      <c r="E115" s="5">
        <v>2857160.4499999997</v>
      </c>
      <c r="F115" s="5">
        <f t="shared" si="1"/>
        <v>77346856.329999998</v>
      </c>
    </row>
    <row r="116" spans="2:6" x14ac:dyDescent="0.2">
      <c r="B116" s="4">
        <v>42917</v>
      </c>
      <c r="C116" s="5">
        <v>77346856.330000013</v>
      </c>
      <c r="D116" s="5">
        <v>4748894.62</v>
      </c>
      <c r="E116" s="5">
        <v>3371412.67</v>
      </c>
      <c r="F116" s="5">
        <f t="shared" si="1"/>
        <v>78724338.280000016</v>
      </c>
    </row>
    <row r="117" spans="2:6" x14ac:dyDescent="0.2">
      <c r="B117" s="4">
        <v>42948</v>
      </c>
      <c r="C117" s="5">
        <v>78724338.280000001</v>
      </c>
      <c r="D117" s="5">
        <v>4451635.9800000004</v>
      </c>
      <c r="E117" s="5">
        <v>3378597.6999999997</v>
      </c>
      <c r="F117" s="5">
        <f t="shared" si="1"/>
        <v>79797376.560000002</v>
      </c>
    </row>
    <row r="118" spans="2:6" x14ac:dyDescent="0.2">
      <c r="B118" s="4">
        <v>42979</v>
      </c>
      <c r="C118" s="5">
        <v>79797376.560000002</v>
      </c>
      <c r="D118" s="5">
        <v>3224883.2800000003</v>
      </c>
      <c r="E118" s="5">
        <v>3205674.81</v>
      </c>
      <c r="F118" s="5">
        <f t="shared" si="1"/>
        <v>79816585.030000001</v>
      </c>
    </row>
    <row r="119" spans="2:6" x14ac:dyDescent="0.2">
      <c r="B119" s="4">
        <v>43009</v>
      </c>
      <c r="C119" s="5">
        <v>79816585.029999986</v>
      </c>
      <c r="D119" s="5">
        <v>3610425.18</v>
      </c>
      <c r="E119" s="5">
        <v>3353568.1700000004</v>
      </c>
      <c r="F119" s="5">
        <f t="shared" si="1"/>
        <v>80073442.039999992</v>
      </c>
    </row>
    <row r="120" spans="2:6" x14ac:dyDescent="0.2">
      <c r="B120" s="4">
        <v>43040</v>
      </c>
      <c r="C120" s="5">
        <v>80073442.040000007</v>
      </c>
      <c r="D120" s="5">
        <v>3800374.26</v>
      </c>
      <c r="E120" s="5">
        <v>3059452.42</v>
      </c>
      <c r="F120" s="5">
        <f t="shared" si="1"/>
        <v>80814363.88000001</v>
      </c>
    </row>
    <row r="121" spans="2:6" x14ac:dyDescent="0.2">
      <c r="B121" s="4">
        <v>43070</v>
      </c>
      <c r="C121" s="5">
        <v>80814363.87999998</v>
      </c>
      <c r="D121" s="5">
        <v>2887124.96</v>
      </c>
      <c r="E121" s="5">
        <v>2620471.5699999994</v>
      </c>
      <c r="F121" s="5">
        <f t="shared" si="1"/>
        <v>81081017.269999981</v>
      </c>
    </row>
    <row r="122" spans="2:6" x14ac:dyDescent="0.2">
      <c r="B122" s="4">
        <v>43101</v>
      </c>
      <c r="C122" s="5">
        <v>81081017.269999996</v>
      </c>
      <c r="D122" s="5">
        <v>3269240</v>
      </c>
      <c r="E122" s="5">
        <v>3236540.0399999996</v>
      </c>
      <c r="F122" s="5">
        <f t="shared" si="1"/>
        <v>81113717.229999989</v>
      </c>
    </row>
    <row r="123" spans="2:6" x14ac:dyDescent="0.2">
      <c r="B123" s="4">
        <v>43132</v>
      </c>
      <c r="C123" s="5">
        <v>81113717.230000004</v>
      </c>
      <c r="D123" s="5">
        <v>2557621.6</v>
      </c>
      <c r="E123" s="5">
        <v>2655933.5800000005</v>
      </c>
      <c r="F123" s="5">
        <f t="shared" si="1"/>
        <v>81015405.25</v>
      </c>
    </row>
    <row r="124" spans="2:6" x14ac:dyDescent="0.2">
      <c r="B124" s="4">
        <v>43160</v>
      </c>
      <c r="C124" s="5">
        <v>81015405.25</v>
      </c>
      <c r="D124" s="5">
        <v>3126090.52</v>
      </c>
      <c r="E124" s="5">
        <v>2729117.25</v>
      </c>
      <c r="F124" s="5">
        <f t="shared" si="1"/>
        <v>81412378.519999996</v>
      </c>
    </row>
    <row r="125" spans="2:6" x14ac:dyDescent="0.2">
      <c r="B125" s="4">
        <v>43191</v>
      </c>
      <c r="C125" s="5">
        <v>81412378.519999981</v>
      </c>
      <c r="D125" s="5">
        <v>3395970.68</v>
      </c>
      <c r="E125" s="5">
        <v>2904512.4000000004</v>
      </c>
      <c r="F125" s="5">
        <f t="shared" si="1"/>
        <v>81903836.799999982</v>
      </c>
    </row>
    <row r="126" spans="2:6" x14ac:dyDescent="0.2">
      <c r="B126" s="4">
        <v>43221</v>
      </c>
      <c r="C126" s="5">
        <v>81903836.800000012</v>
      </c>
      <c r="D126" s="5">
        <v>4086839.6</v>
      </c>
      <c r="E126" s="5">
        <v>3248218.94</v>
      </c>
      <c r="F126" s="5">
        <f t="shared" si="1"/>
        <v>82742457.460000008</v>
      </c>
    </row>
    <row r="127" spans="2:6" x14ac:dyDescent="0.2">
      <c r="B127" s="4">
        <v>43252</v>
      </c>
      <c r="C127" s="5">
        <v>82742457.459999993</v>
      </c>
      <c r="D127" s="5">
        <v>3659770.04</v>
      </c>
      <c r="E127" s="5">
        <v>2827820.48</v>
      </c>
      <c r="F127" s="5">
        <f t="shared" si="1"/>
        <v>83574407.019999996</v>
      </c>
    </row>
    <row r="128" spans="2:6" x14ac:dyDescent="0.2">
      <c r="B128" s="4">
        <v>43282</v>
      </c>
      <c r="C128" s="5">
        <v>83574407.019999981</v>
      </c>
      <c r="D128" s="5">
        <v>4316120</v>
      </c>
      <c r="E128" s="5">
        <v>3436275.55</v>
      </c>
      <c r="F128" s="5">
        <f t="shared" si="1"/>
        <v>84454251.469999984</v>
      </c>
    </row>
    <row r="129" spans="2:6" x14ac:dyDescent="0.2">
      <c r="B129" s="4">
        <v>43313</v>
      </c>
      <c r="C129" s="5">
        <v>84454251.469999999</v>
      </c>
      <c r="D129" s="5">
        <v>4970575.04</v>
      </c>
      <c r="E129" s="5">
        <v>3459563.4199999995</v>
      </c>
      <c r="F129" s="5">
        <f t="shared" si="1"/>
        <v>85965263.090000004</v>
      </c>
    </row>
    <row r="130" spans="2:6" x14ac:dyDescent="0.2">
      <c r="B130" s="4">
        <v>43344</v>
      </c>
      <c r="C130" s="5">
        <v>85965263.090000004</v>
      </c>
      <c r="D130" s="5">
        <v>3652038.92</v>
      </c>
      <c r="E130" s="5">
        <v>2900037.94</v>
      </c>
      <c r="F130" s="5">
        <f t="shared" ref="F130:F141" si="2">C130+D130-E130</f>
        <v>86717264.070000008</v>
      </c>
    </row>
    <row r="131" spans="2:6" x14ac:dyDescent="0.2">
      <c r="B131" s="4">
        <v>43374</v>
      </c>
      <c r="C131" s="5">
        <v>86717264.069999993</v>
      </c>
      <c r="D131" s="5">
        <v>3831685.6399999997</v>
      </c>
      <c r="E131" s="5">
        <v>3517116.4</v>
      </c>
      <c r="F131" s="5">
        <f t="shared" si="2"/>
        <v>87031833.309999987</v>
      </c>
    </row>
    <row r="132" spans="2:6" x14ac:dyDescent="0.2">
      <c r="B132" s="4">
        <v>43405</v>
      </c>
      <c r="C132" s="5">
        <v>87031833.310000002</v>
      </c>
      <c r="D132" s="5">
        <v>3429328.84</v>
      </c>
      <c r="E132" s="5">
        <v>3065821.77</v>
      </c>
      <c r="F132" s="5">
        <f t="shared" si="2"/>
        <v>87395340.38000001</v>
      </c>
    </row>
    <row r="133" spans="2:6" x14ac:dyDescent="0.2">
      <c r="B133" s="4">
        <v>43435</v>
      </c>
      <c r="C133" s="5">
        <v>87395340.379999995</v>
      </c>
      <c r="D133" s="5">
        <v>3509589</v>
      </c>
      <c r="E133" s="5">
        <v>2961077.45</v>
      </c>
      <c r="F133" s="5">
        <f t="shared" si="2"/>
        <v>87943851.929999992</v>
      </c>
    </row>
    <row r="134" spans="2:6" x14ac:dyDescent="0.2">
      <c r="B134" s="4">
        <v>43466</v>
      </c>
      <c r="C134" s="5">
        <v>87943851.930000007</v>
      </c>
      <c r="D134" s="5">
        <v>2905280</v>
      </c>
      <c r="E134" s="5">
        <v>3019973.47</v>
      </c>
      <c r="F134" s="5">
        <f t="shared" si="2"/>
        <v>87829158.460000008</v>
      </c>
    </row>
    <row r="135" spans="2:6" x14ac:dyDescent="0.2">
      <c r="B135" s="4">
        <v>43497</v>
      </c>
      <c r="C135" s="5">
        <v>87829158.459999993</v>
      </c>
      <c r="D135" s="5">
        <v>2762300</v>
      </c>
      <c r="E135" s="5">
        <v>2862747.27</v>
      </c>
      <c r="F135" s="5">
        <f t="shared" si="2"/>
        <v>87728711.189999998</v>
      </c>
    </row>
    <row r="136" spans="2:6" x14ac:dyDescent="0.2">
      <c r="B136" s="4">
        <v>43525</v>
      </c>
      <c r="C136" s="5">
        <v>87728711.189999998</v>
      </c>
      <c r="D136" s="5">
        <v>2951863.7</v>
      </c>
      <c r="E136" s="5">
        <v>2683206.2999999993</v>
      </c>
      <c r="F136" s="5">
        <f t="shared" si="2"/>
        <v>87997368.590000004</v>
      </c>
    </row>
    <row r="137" spans="2:6" x14ac:dyDescent="0.2">
      <c r="B137" s="4">
        <v>43556</v>
      </c>
      <c r="C137" s="5">
        <v>87997368.590000004</v>
      </c>
      <c r="D137" s="5">
        <v>3482077.04</v>
      </c>
      <c r="E137" s="5">
        <v>2945092.68</v>
      </c>
      <c r="F137" s="5">
        <f t="shared" si="2"/>
        <v>88534352.950000003</v>
      </c>
    </row>
    <row r="138" spans="2:6" x14ac:dyDescent="0.2">
      <c r="B138" s="4">
        <v>43586</v>
      </c>
      <c r="C138" s="5">
        <v>88534352.949999988</v>
      </c>
      <c r="D138" s="5">
        <v>4002505.5600000005</v>
      </c>
      <c r="E138" s="5">
        <v>3104629.7700000005</v>
      </c>
      <c r="F138" s="5">
        <f>C138+D138-E138</f>
        <v>89432228.739999995</v>
      </c>
    </row>
    <row r="139" spans="2:6" x14ac:dyDescent="0.2">
      <c r="B139" s="4">
        <v>43617</v>
      </c>
      <c r="C139" s="5">
        <v>89432228.739999995</v>
      </c>
      <c r="D139" s="5">
        <v>3688920</v>
      </c>
      <c r="E139" s="5">
        <v>2813282.32</v>
      </c>
      <c r="F139" s="5">
        <f>C139+D139-E139</f>
        <v>90307866.420000002</v>
      </c>
    </row>
    <row r="140" spans="2:6" x14ac:dyDescent="0.2">
      <c r="B140" s="4">
        <v>43647</v>
      </c>
      <c r="C140" s="5">
        <v>90307866.420000002</v>
      </c>
      <c r="D140" s="5">
        <v>4192500</v>
      </c>
      <c r="E140" s="5">
        <v>3430436.42</v>
      </c>
      <c r="F140" s="5">
        <f t="shared" si="2"/>
        <v>91069930</v>
      </c>
    </row>
    <row r="141" spans="2:6" x14ac:dyDescent="0.2">
      <c r="B141" s="4">
        <v>43678</v>
      </c>
      <c r="C141" s="5">
        <v>91069930</v>
      </c>
      <c r="D141" s="5">
        <v>4306180</v>
      </c>
      <c r="E141" s="5">
        <v>3256440.64</v>
      </c>
      <c r="F141" s="5">
        <f t="shared" si="2"/>
        <v>92119669.359999999</v>
      </c>
    </row>
    <row r="142" spans="2:6" x14ac:dyDescent="0.2">
      <c r="B142" s="4">
        <v>43709</v>
      </c>
      <c r="C142" s="5">
        <v>92119669.359999999</v>
      </c>
      <c r="D142" s="5">
        <v>3908366.92</v>
      </c>
      <c r="E142" s="5">
        <v>3062588.53</v>
      </c>
      <c r="F142" s="5">
        <f>C142+D142-E142</f>
        <v>92965447.75</v>
      </c>
    </row>
    <row r="143" spans="2:6" x14ac:dyDescent="0.2">
      <c r="B143" s="4">
        <v>43739</v>
      </c>
      <c r="C143" s="5">
        <v>92965447.75</v>
      </c>
      <c r="D143" s="5">
        <v>3742419.68</v>
      </c>
      <c r="E143" s="5">
        <v>3445007.02</v>
      </c>
      <c r="F143" s="5">
        <f>C143+D143-E143</f>
        <v>93262860.410000011</v>
      </c>
    </row>
    <row r="144" spans="2:6" x14ac:dyDescent="0.2">
      <c r="B144" s="4">
        <v>43770</v>
      </c>
      <c r="C144" s="5">
        <f>+F143</f>
        <v>93262860.410000011</v>
      </c>
      <c r="D144" s="5">
        <v>3371047.64</v>
      </c>
      <c r="E144" s="5">
        <v>3005666.61</v>
      </c>
      <c r="F144" s="5">
        <f>C144+D144-E144</f>
        <v>93628241.440000013</v>
      </c>
    </row>
    <row r="145" spans="2:6" x14ac:dyDescent="0.2">
      <c r="B145" s="4">
        <v>43800</v>
      </c>
      <c r="C145" s="5">
        <f>+F144</f>
        <v>93628241.440000013</v>
      </c>
      <c r="D145" s="5">
        <v>3182752.4399999995</v>
      </c>
      <c r="E145" s="5">
        <v>2789738.3500000006</v>
      </c>
      <c r="F145" s="5">
        <f t="shared" ref="F145:F149" si="3">C145+D145-E145</f>
        <v>94021255.530000016</v>
      </c>
    </row>
    <row r="146" spans="2:6" x14ac:dyDescent="0.2">
      <c r="B146" s="4">
        <v>43831</v>
      </c>
      <c r="C146" s="5">
        <f>+F145</f>
        <v>94021255.530000016</v>
      </c>
      <c r="D146" s="5">
        <v>3131916.68</v>
      </c>
      <c r="E146" s="5">
        <v>3159187.33</v>
      </c>
      <c r="F146" s="5">
        <f t="shared" si="3"/>
        <v>93993984.880000025</v>
      </c>
    </row>
    <row r="147" spans="2:6" x14ac:dyDescent="0.2">
      <c r="B147" s="4">
        <v>43862</v>
      </c>
      <c r="C147" s="5">
        <v>93993984.880000025</v>
      </c>
      <c r="D147" s="5">
        <v>2588839.84</v>
      </c>
      <c r="E147" s="5">
        <v>2533460.2200000002</v>
      </c>
      <c r="F147" s="5">
        <f t="shared" si="3"/>
        <v>94049364.50000003</v>
      </c>
    </row>
    <row r="148" spans="2:6" x14ac:dyDescent="0.2">
      <c r="B148" s="4">
        <v>43891</v>
      </c>
      <c r="C148" s="5">
        <f>F147</f>
        <v>94049364.50000003</v>
      </c>
      <c r="D148" s="5">
        <v>2484179.52</v>
      </c>
      <c r="E148" s="5">
        <v>2194398.0099999998</v>
      </c>
      <c r="F148" s="5">
        <f t="shared" si="3"/>
        <v>94339146.01000002</v>
      </c>
    </row>
    <row r="149" spans="2:6" x14ac:dyDescent="0.2">
      <c r="B149" s="4">
        <v>43922</v>
      </c>
      <c r="C149" s="5">
        <f>F148</f>
        <v>94339146.01000002</v>
      </c>
      <c r="D149" s="5">
        <v>856971.44</v>
      </c>
      <c r="E149" s="5">
        <v>1150787.54</v>
      </c>
      <c r="F149" s="5">
        <f t="shared" si="3"/>
        <v>94045329.910000011</v>
      </c>
    </row>
    <row r="150" spans="2:6" x14ac:dyDescent="0.2">
      <c r="B150" s="4">
        <v>43952</v>
      </c>
      <c r="C150" s="5">
        <v>94045329.910000011</v>
      </c>
      <c r="D150" s="5">
        <v>1101259.2800000003</v>
      </c>
      <c r="E150" s="5">
        <v>1134972.52</v>
      </c>
      <c r="F150" s="5">
        <v>94011616.670000017</v>
      </c>
    </row>
    <row r="151" spans="2:6" x14ac:dyDescent="0.2">
      <c r="B151" s="4">
        <v>43983</v>
      </c>
      <c r="C151" s="5">
        <f t="shared" ref="C151:C164" si="4">+F150</f>
        <v>94011616.670000017</v>
      </c>
      <c r="D151" s="5">
        <v>1853183.28</v>
      </c>
      <c r="E151" s="5">
        <v>1424865.46</v>
      </c>
      <c r="F151" s="5">
        <f t="shared" ref="F151:F164" si="5">C151+D151-E151</f>
        <v>94439934.490000024</v>
      </c>
    </row>
    <row r="152" spans="2:6" x14ac:dyDescent="0.2">
      <c r="B152" s="4">
        <v>44013</v>
      </c>
      <c r="C152" s="5">
        <f t="shared" si="4"/>
        <v>94439934.490000024</v>
      </c>
      <c r="D152" s="5">
        <v>2266362.04</v>
      </c>
      <c r="E152" s="5">
        <v>1906884.63</v>
      </c>
      <c r="F152" s="5">
        <f t="shared" si="5"/>
        <v>94799411.900000036</v>
      </c>
    </row>
    <row r="153" spans="2:6" x14ac:dyDescent="0.2">
      <c r="B153" s="4">
        <v>44044</v>
      </c>
      <c r="C153" s="5">
        <f t="shared" si="4"/>
        <v>94799411.900000036</v>
      </c>
      <c r="D153" s="5">
        <v>2842926.96</v>
      </c>
      <c r="E153" s="5">
        <v>1997749.6900000002</v>
      </c>
      <c r="F153" s="5">
        <f t="shared" si="5"/>
        <v>95644589.170000032</v>
      </c>
    </row>
    <row r="154" spans="2:6" x14ac:dyDescent="0.2">
      <c r="B154" s="4">
        <v>44075</v>
      </c>
      <c r="C154" s="5">
        <f t="shared" si="4"/>
        <v>95644589.170000032</v>
      </c>
      <c r="D154" s="5">
        <v>2094799.6199999999</v>
      </c>
      <c r="E154" s="5">
        <v>1812809.4799999997</v>
      </c>
      <c r="F154" s="5">
        <f t="shared" si="5"/>
        <v>95926579.310000032</v>
      </c>
    </row>
    <row r="155" spans="2:6" x14ac:dyDescent="0.2">
      <c r="B155" s="4">
        <v>44105</v>
      </c>
      <c r="C155" s="5">
        <f t="shared" si="4"/>
        <v>95926579.310000032</v>
      </c>
      <c r="D155" s="5">
        <v>1810698.66</v>
      </c>
      <c r="E155" s="5">
        <v>1715147.4400000002</v>
      </c>
      <c r="F155" s="5">
        <f t="shared" si="5"/>
        <v>96022130.530000031</v>
      </c>
    </row>
    <row r="156" spans="2:6" x14ac:dyDescent="0.2">
      <c r="B156" s="4">
        <v>44136</v>
      </c>
      <c r="C156" s="5">
        <f t="shared" si="4"/>
        <v>96022130.530000031</v>
      </c>
      <c r="D156" s="5">
        <v>1556036.3599999999</v>
      </c>
      <c r="E156" s="5">
        <v>1692727.68</v>
      </c>
      <c r="F156" s="5">
        <f t="shared" si="5"/>
        <v>95885439.210000023</v>
      </c>
    </row>
    <row r="157" spans="2:6" x14ac:dyDescent="0.2">
      <c r="B157" s="4">
        <v>44166</v>
      </c>
      <c r="C157" s="5">
        <f t="shared" si="4"/>
        <v>95885439.210000023</v>
      </c>
      <c r="D157" s="5">
        <v>1759005.12</v>
      </c>
      <c r="E157" s="5">
        <v>1528481.17</v>
      </c>
      <c r="F157" s="5">
        <f t="shared" si="5"/>
        <v>96115963.160000026</v>
      </c>
    </row>
    <row r="158" spans="2:6" x14ac:dyDescent="0.2">
      <c r="B158" s="4">
        <v>44197</v>
      </c>
      <c r="C158" s="5">
        <f t="shared" si="4"/>
        <v>96115963.160000026</v>
      </c>
      <c r="D158" s="5">
        <v>1898550.48</v>
      </c>
      <c r="E158" s="5">
        <v>1743958.0100000002</v>
      </c>
      <c r="F158" s="5">
        <f t="shared" si="5"/>
        <v>96270555.630000025</v>
      </c>
    </row>
    <row r="159" spans="2:6" x14ac:dyDescent="0.2">
      <c r="B159" s="4">
        <v>44228</v>
      </c>
      <c r="C159" s="5">
        <f t="shared" si="4"/>
        <v>96270555.630000025</v>
      </c>
      <c r="D159" s="5">
        <v>1334804.52</v>
      </c>
      <c r="E159" s="5">
        <v>1418451.2</v>
      </c>
      <c r="F159" s="5">
        <f t="shared" si="5"/>
        <v>96186908.950000018</v>
      </c>
    </row>
    <row r="160" spans="2:6" x14ac:dyDescent="0.2">
      <c r="B160" s="4">
        <v>44256</v>
      </c>
      <c r="C160" s="5">
        <f t="shared" si="4"/>
        <v>96186908.950000018</v>
      </c>
      <c r="D160" s="5">
        <v>1499852.8</v>
      </c>
      <c r="E160" s="5">
        <v>1494680.14</v>
      </c>
      <c r="F160" s="5">
        <f t="shared" si="5"/>
        <v>96192081.610000014</v>
      </c>
    </row>
    <row r="161" spans="2:6" x14ac:dyDescent="0.2">
      <c r="B161" s="4">
        <v>44287</v>
      </c>
      <c r="C161" s="5">
        <f t="shared" si="4"/>
        <v>96192081.610000014</v>
      </c>
      <c r="D161" s="5">
        <v>1490060.96</v>
      </c>
      <c r="E161" s="5">
        <v>1268316.6499999999</v>
      </c>
      <c r="F161" s="5">
        <f t="shared" si="5"/>
        <v>96413825.920000002</v>
      </c>
    </row>
    <row r="162" spans="2:6" x14ac:dyDescent="0.2">
      <c r="B162" s="4">
        <v>44317</v>
      </c>
      <c r="C162" s="5">
        <f t="shared" si="4"/>
        <v>96413825.920000002</v>
      </c>
      <c r="D162" s="5">
        <v>1768447.48</v>
      </c>
      <c r="E162" s="5">
        <v>1422587.2</v>
      </c>
      <c r="F162" s="5">
        <f t="shared" si="5"/>
        <v>96759686.200000003</v>
      </c>
    </row>
    <row r="163" spans="2:6" x14ac:dyDescent="0.2">
      <c r="B163" s="4">
        <v>44348</v>
      </c>
      <c r="C163" s="5">
        <f t="shared" si="4"/>
        <v>96759686.200000003</v>
      </c>
      <c r="D163" s="5">
        <v>1993746.6400000001</v>
      </c>
      <c r="E163" s="5">
        <v>1730793.69</v>
      </c>
      <c r="F163" s="5">
        <f t="shared" si="5"/>
        <v>97022639.150000006</v>
      </c>
    </row>
    <row r="164" spans="2:6" x14ac:dyDescent="0.2">
      <c r="B164" s="4">
        <v>44378</v>
      </c>
      <c r="C164" s="5">
        <f t="shared" si="4"/>
        <v>97022639.150000006</v>
      </c>
      <c r="D164" s="5">
        <v>2538029.7200000002</v>
      </c>
      <c r="E164" s="5">
        <v>1919319.87</v>
      </c>
      <c r="F164" s="5">
        <f t="shared" si="5"/>
        <v>97641349</v>
      </c>
    </row>
    <row r="165" spans="2:6" x14ac:dyDescent="0.2">
      <c r="B165" s="4">
        <v>44409</v>
      </c>
      <c r="C165" s="5">
        <f t="shared" ref="C165" si="6">+F164</f>
        <v>97641349</v>
      </c>
      <c r="D165" s="5">
        <v>2189809.2399999998</v>
      </c>
      <c r="E165" s="5">
        <v>1809298.02</v>
      </c>
      <c r="F165" s="5">
        <f t="shared" ref="F165" si="7">C165+D165-E165</f>
        <v>98021860.219999999</v>
      </c>
    </row>
    <row r="166" spans="2:6" x14ac:dyDescent="0.2">
      <c r="B166" s="4">
        <v>44440</v>
      </c>
      <c r="C166" s="5">
        <f t="shared" ref="C166" si="8">+F165</f>
        <v>98021860.219999999</v>
      </c>
      <c r="D166" s="5">
        <v>2619613.3199999998</v>
      </c>
      <c r="E166" s="5">
        <v>1833773.5</v>
      </c>
      <c r="F166" s="5">
        <f t="shared" ref="F166" si="9">C166+D166-E166</f>
        <v>98807700.039999992</v>
      </c>
    </row>
    <row r="167" spans="2:6" x14ac:dyDescent="0.2">
      <c r="B167" s="4">
        <v>44470</v>
      </c>
      <c r="C167" s="5">
        <f t="shared" ref="C167" si="10">+F166</f>
        <v>98807700.039999992</v>
      </c>
      <c r="D167" s="5">
        <v>2166668.5200000005</v>
      </c>
      <c r="E167" s="5">
        <v>1964938.9699999997</v>
      </c>
      <c r="F167" s="5">
        <f t="shared" ref="F167" si="11">C167+D167-E167</f>
        <v>99009429.589999989</v>
      </c>
    </row>
    <row r="168" spans="2:6" x14ac:dyDescent="0.2">
      <c r="B168" s="4">
        <v>44501</v>
      </c>
      <c r="C168" s="5">
        <f t="shared" ref="C168" si="12">+F167</f>
        <v>99009429.589999989</v>
      </c>
      <c r="D168" s="5">
        <v>2550638.4</v>
      </c>
      <c r="E168" s="5">
        <v>1882214.43</v>
      </c>
      <c r="F168" s="5">
        <f t="shared" ref="F168" si="13">C168+D168-E168</f>
        <v>99677853.559999987</v>
      </c>
    </row>
    <row r="169" spans="2:6" x14ac:dyDescent="0.2">
      <c r="B169" s="4">
        <v>44531</v>
      </c>
      <c r="C169" s="5">
        <f t="shared" ref="C169:C176" si="14">+F168</f>
        <v>99677853.559999987</v>
      </c>
      <c r="D169" s="5">
        <v>2371579.52</v>
      </c>
      <c r="E169" s="5">
        <v>1852282.33</v>
      </c>
      <c r="F169" s="5">
        <f t="shared" ref="F169:F170" si="15">C169+D169-E169</f>
        <v>100197150.74999999</v>
      </c>
    </row>
    <row r="170" spans="2:6" x14ac:dyDescent="0.2">
      <c r="B170" s="4">
        <v>44562</v>
      </c>
      <c r="C170" s="5">
        <f t="shared" si="14"/>
        <v>100197150.74999999</v>
      </c>
      <c r="D170" s="5">
        <v>1426864.4000000001</v>
      </c>
      <c r="E170" s="5">
        <v>1565582.3499999999</v>
      </c>
      <c r="F170" s="5">
        <f t="shared" si="15"/>
        <v>100058432.8</v>
      </c>
    </row>
    <row r="171" spans="2:6" x14ac:dyDescent="0.2">
      <c r="B171" s="4">
        <v>44593</v>
      </c>
      <c r="C171" s="5">
        <f t="shared" si="14"/>
        <v>100058432.8</v>
      </c>
      <c r="D171" s="5">
        <v>1478274.3199999998</v>
      </c>
      <c r="E171" s="5">
        <v>1583312.4700000002</v>
      </c>
      <c r="F171" s="5">
        <f t="shared" ref="F171" si="16">C171+D171-E171</f>
        <v>99953394.649999991</v>
      </c>
    </row>
    <row r="172" spans="2:6" x14ac:dyDescent="0.2">
      <c r="B172" s="4">
        <v>44621</v>
      </c>
      <c r="C172" s="5">
        <f t="shared" si="14"/>
        <v>99953394.649999991</v>
      </c>
      <c r="D172" s="5">
        <v>2165570.1999999997</v>
      </c>
      <c r="E172" s="5">
        <v>1697158.9400000002</v>
      </c>
      <c r="F172" s="5">
        <f t="shared" ref="F172" si="17">C172+D172-E172</f>
        <v>100421805.91</v>
      </c>
    </row>
    <row r="173" spans="2:6" x14ac:dyDescent="0.2">
      <c r="B173" s="4">
        <v>44652</v>
      </c>
      <c r="C173" s="5">
        <f t="shared" si="14"/>
        <v>100421805.91</v>
      </c>
      <c r="D173" s="5">
        <v>1995165.08</v>
      </c>
      <c r="E173" s="5">
        <v>1521906.87</v>
      </c>
      <c r="F173" s="5">
        <f t="shared" ref="F173" si="18">C173+D173-E173</f>
        <v>100895064.11999999</v>
      </c>
    </row>
    <row r="174" spans="2:6" x14ac:dyDescent="0.2">
      <c r="B174" s="4">
        <v>44682</v>
      </c>
      <c r="C174" s="5">
        <f t="shared" si="14"/>
        <v>100895064.11999999</v>
      </c>
      <c r="D174" s="5">
        <v>2182192.16</v>
      </c>
      <c r="E174" s="5">
        <v>1877239.9499999997</v>
      </c>
      <c r="F174" s="5">
        <f t="shared" ref="F174:F175" si="19">C174+D174-E174</f>
        <v>101200016.32999998</v>
      </c>
    </row>
    <row r="175" spans="2:6" x14ac:dyDescent="0.2">
      <c r="B175" s="4">
        <v>44713</v>
      </c>
      <c r="C175" s="5">
        <f t="shared" si="14"/>
        <v>101200016.32999998</v>
      </c>
      <c r="D175" s="5">
        <v>2604433.08</v>
      </c>
      <c r="E175" s="5">
        <v>1780302.08</v>
      </c>
      <c r="F175" s="5">
        <f t="shared" si="19"/>
        <v>102024147.32999998</v>
      </c>
    </row>
    <row r="176" spans="2:6" x14ac:dyDescent="0.2">
      <c r="B176" s="4">
        <v>44743</v>
      </c>
      <c r="C176" s="5">
        <f t="shared" si="14"/>
        <v>102024147.32999998</v>
      </c>
      <c r="D176" s="5">
        <v>2582244.6</v>
      </c>
      <c r="E176" s="5">
        <v>1825581.44</v>
      </c>
      <c r="F176" s="5">
        <f t="shared" ref="F176" si="20">C176+D176-E176</f>
        <v>102780810.48999998</v>
      </c>
    </row>
    <row r="177" spans="2:6" x14ac:dyDescent="0.2">
      <c r="B177" s="4">
        <v>44774</v>
      </c>
      <c r="C177" s="5">
        <f t="shared" ref="C177" si="21">+F176</f>
        <v>102780810.48999998</v>
      </c>
      <c r="D177" s="5">
        <v>2996904.22</v>
      </c>
      <c r="E177" s="5">
        <v>2047587.17</v>
      </c>
      <c r="F177" s="5">
        <f t="shared" ref="F177" si="22">C177+D177-E177</f>
        <v>103730127.53999998</v>
      </c>
    </row>
    <row r="178" spans="2:6" x14ac:dyDescent="0.2">
      <c r="B178" s="4">
        <v>44805</v>
      </c>
      <c r="C178" s="5">
        <f t="shared" ref="C178" si="23">+F177</f>
        <v>103730127.53999998</v>
      </c>
      <c r="D178" s="5">
        <v>2413899.0900000003</v>
      </c>
      <c r="E178" s="5">
        <v>1863095.8399999999</v>
      </c>
      <c r="F178" s="5">
        <f t="shared" ref="F178" si="24">C178+D178-E178</f>
        <v>104280930.78999998</v>
      </c>
    </row>
    <row r="179" spans="2:6" x14ac:dyDescent="0.2">
      <c r="B179" s="4">
        <v>44835</v>
      </c>
      <c r="C179" s="5">
        <f t="shared" ref="C179" si="25">+F178</f>
        <v>104280930.78999998</v>
      </c>
      <c r="D179" s="5">
        <v>2209187.59</v>
      </c>
      <c r="E179" s="5">
        <v>2037518.82</v>
      </c>
      <c r="F179" s="5">
        <f t="shared" ref="F179" si="26">C179+D179-E179</f>
        <v>104452599.55999999</v>
      </c>
    </row>
    <row r="180" spans="2:6" x14ac:dyDescent="0.2">
      <c r="B180" s="4">
        <v>44866</v>
      </c>
      <c r="C180" s="5">
        <f t="shared" ref="C180:C181" si="27">+F179</f>
        <v>104452599.55999999</v>
      </c>
      <c r="D180" s="5">
        <v>2206968.2999999998</v>
      </c>
      <c r="E180" s="5">
        <v>1773728.6199999996</v>
      </c>
      <c r="F180" s="5">
        <f t="shared" ref="F180:F181" si="28">C180+D180-E180</f>
        <v>104885839.23999998</v>
      </c>
    </row>
    <row r="181" spans="2:6" x14ac:dyDescent="0.2">
      <c r="B181" s="4">
        <v>44896</v>
      </c>
      <c r="C181" s="5">
        <f t="shared" si="27"/>
        <v>104885839.23999998</v>
      </c>
      <c r="D181" s="27">
        <v>2613640.4</v>
      </c>
      <c r="E181" s="27">
        <v>1626749.03</v>
      </c>
      <c r="F181" s="5">
        <f t="shared" si="28"/>
        <v>105872730.60999998</v>
      </c>
    </row>
    <row r="182" spans="2:6" x14ac:dyDescent="0.2">
      <c r="B182" s="4">
        <v>44927</v>
      </c>
      <c r="C182" s="5">
        <f t="shared" ref="C182" si="29">+F181</f>
        <v>105872730.60999998</v>
      </c>
      <c r="D182" s="27">
        <v>1599855.64</v>
      </c>
      <c r="E182" s="27">
        <v>1901641.93</v>
      </c>
      <c r="F182" s="5">
        <f t="shared" ref="F182" si="30">C182+D182-E182</f>
        <v>105570944.31999998</v>
      </c>
    </row>
    <row r="183" spans="2:6" x14ac:dyDescent="0.2">
      <c r="B183" s="4">
        <v>44958</v>
      </c>
      <c r="C183" s="5">
        <f t="shared" ref="C183" si="31">+F182</f>
        <v>105570944.31999998</v>
      </c>
      <c r="D183" s="27">
        <v>1601475.2700000003</v>
      </c>
      <c r="E183" s="27">
        <v>1565042.3399999999</v>
      </c>
      <c r="F183" s="5">
        <f t="shared" ref="F183" si="32">C183+D183-E183</f>
        <v>105607377.24999997</v>
      </c>
    </row>
    <row r="184" spans="2:6" x14ac:dyDescent="0.2">
      <c r="B184" s="4">
        <v>44986</v>
      </c>
      <c r="C184" s="5">
        <f t="shared" ref="C184" si="33">+F183</f>
        <v>105607377.24999997</v>
      </c>
      <c r="D184" s="27">
        <v>1880512.6400000001</v>
      </c>
      <c r="E184" s="27">
        <v>1676847.67</v>
      </c>
      <c r="F184" s="5">
        <f t="shared" ref="F184" si="34">C184+D184-E184</f>
        <v>105811042.21999997</v>
      </c>
    </row>
    <row r="185" spans="2:6" x14ac:dyDescent="0.2">
      <c r="B185" s="4">
        <v>45017</v>
      </c>
      <c r="C185" s="5">
        <f t="shared" ref="C185" si="35">+F184</f>
        <v>105811042.21999997</v>
      </c>
      <c r="D185" s="27">
        <v>2078109.92</v>
      </c>
      <c r="E185" s="27">
        <v>1574332.6300000004</v>
      </c>
      <c r="F185" s="5">
        <f t="shared" ref="F185" si="36">C185+D185-E185</f>
        <v>106314819.50999998</v>
      </c>
    </row>
    <row r="186" spans="2:6" x14ac:dyDescent="0.2">
      <c r="B186" s="4">
        <v>45047</v>
      </c>
      <c r="C186" s="5">
        <f t="shared" ref="C186" si="37">+F185</f>
        <v>106314819.50999998</v>
      </c>
      <c r="D186" s="27">
        <v>2217994.04</v>
      </c>
      <c r="E186" s="27">
        <v>1890343.48</v>
      </c>
      <c r="F186" s="5">
        <f t="shared" ref="F186" si="38">C186+D186-E186</f>
        <v>106642470.06999998</v>
      </c>
    </row>
    <row r="187" spans="2:6" x14ac:dyDescent="0.2">
      <c r="B187" s="4">
        <v>45078</v>
      </c>
      <c r="C187" s="5">
        <f t="shared" ref="C187" si="39">+F186</f>
        <v>106642470.06999998</v>
      </c>
      <c r="D187" s="27">
        <v>2239664.04</v>
      </c>
      <c r="E187" s="27">
        <v>1454136.93</v>
      </c>
      <c r="F187" s="5">
        <f t="shared" ref="F187" si="40">C187+D187-E187</f>
        <v>107427997.17999998</v>
      </c>
    </row>
    <row r="188" spans="2:6" x14ac:dyDescent="0.2">
      <c r="B188" s="4">
        <v>45108</v>
      </c>
      <c r="C188" s="5">
        <f t="shared" ref="C188" si="41">+F187</f>
        <v>107427997.17999998</v>
      </c>
      <c r="D188" s="27">
        <v>2375218.7600000002</v>
      </c>
      <c r="E188" s="27">
        <v>1861471.89</v>
      </c>
      <c r="F188" s="5">
        <f t="shared" ref="F188" si="42">C188+D188-E188</f>
        <v>107941744.04999998</v>
      </c>
    </row>
    <row r="189" spans="2:6" x14ac:dyDescent="0.2">
      <c r="B189" s="4">
        <v>45139</v>
      </c>
      <c r="C189" s="5">
        <f t="shared" ref="C189" si="43">+F188</f>
        <v>107941744.04999998</v>
      </c>
      <c r="D189" s="27">
        <v>2740317.04</v>
      </c>
      <c r="E189" s="27">
        <v>1744549.48</v>
      </c>
      <c r="F189" s="5">
        <f t="shared" ref="F189" si="44">C189+D189-E189</f>
        <v>108937511.60999998</v>
      </c>
    </row>
    <row r="190" spans="2:6" x14ac:dyDescent="0.2">
      <c r="B190" s="4">
        <v>45170</v>
      </c>
      <c r="C190" s="5">
        <f t="shared" ref="C190" si="45">+F189</f>
        <v>108937511.60999998</v>
      </c>
      <c r="D190" s="27">
        <v>2101080</v>
      </c>
      <c r="E190" s="27">
        <v>1681128.76</v>
      </c>
      <c r="F190" s="5">
        <f t="shared" ref="F190" si="46">C190+D190-E190</f>
        <v>109357462.84999998</v>
      </c>
    </row>
    <row r="191" spans="2:6" x14ac:dyDescent="0.2">
      <c r="B191" s="4">
        <v>45200</v>
      </c>
      <c r="C191" s="5">
        <f t="shared" ref="C191" si="47">+F190</f>
        <v>109357462.84999998</v>
      </c>
      <c r="D191" s="27">
        <v>2500963.4399999995</v>
      </c>
      <c r="E191" s="27">
        <v>2057112.13</v>
      </c>
      <c r="F191" s="5">
        <f t="shared" ref="F191" si="48">C191+D191-E191</f>
        <v>109801314.15999998</v>
      </c>
    </row>
    <row r="192" spans="2:6" x14ac:dyDescent="0.2">
      <c r="B192" s="4">
        <v>45231</v>
      </c>
      <c r="C192" s="5">
        <f t="shared" ref="C192" si="49">+F191</f>
        <v>109801314.15999998</v>
      </c>
      <c r="D192" s="27">
        <v>2098880</v>
      </c>
      <c r="E192" s="27">
        <v>1722694.5799999998</v>
      </c>
      <c r="F192" s="5">
        <f t="shared" ref="F192" si="50">C192+D192-E192</f>
        <v>110177499.57999998</v>
      </c>
    </row>
    <row r="193" spans="2:6" x14ac:dyDescent="0.2">
      <c r="B193" s="4">
        <v>45261</v>
      </c>
      <c r="C193" s="5">
        <f t="shared" ref="C193" si="51">+F192</f>
        <v>110177499.57999998</v>
      </c>
      <c r="D193" s="27">
        <v>1781400</v>
      </c>
      <c r="E193" s="27">
        <v>1534070.8399999999</v>
      </c>
      <c r="F193" s="5">
        <f t="shared" ref="F193" si="52">C193+D193-E193</f>
        <v>110424828.73999998</v>
      </c>
    </row>
    <row r="194" spans="2:6" x14ac:dyDescent="0.2">
      <c r="B194" s="4">
        <v>45292</v>
      </c>
      <c r="C194" s="5">
        <f t="shared" ref="C194" si="53">+F193</f>
        <v>110424828.73999998</v>
      </c>
      <c r="D194" s="27">
        <v>1692521.08</v>
      </c>
      <c r="E194" s="27">
        <v>1841567.8599999999</v>
      </c>
      <c r="F194" s="5">
        <f t="shared" ref="F194" si="54">C194+D194-E194</f>
        <v>110275781.95999998</v>
      </c>
    </row>
    <row r="195" spans="2:6" x14ac:dyDescent="0.2">
      <c r="B195" s="4">
        <v>45323</v>
      </c>
      <c r="C195" s="5">
        <f t="shared" ref="C195" si="55">+F194</f>
        <v>110275781.95999998</v>
      </c>
      <c r="D195" s="27">
        <v>1469687</v>
      </c>
      <c r="E195" s="27">
        <v>1367617.4399999997</v>
      </c>
      <c r="F195" s="5">
        <f t="shared" ref="F195" si="56">C195+D195-E195</f>
        <v>110377851.51999998</v>
      </c>
    </row>
    <row r="196" spans="2:6" x14ac:dyDescent="0.2">
      <c r="B196" s="4">
        <v>45352</v>
      </c>
      <c r="C196" s="5">
        <f t="shared" ref="C196" si="57">+F195</f>
        <v>110377851.51999998</v>
      </c>
      <c r="D196" s="27">
        <v>1829601.16</v>
      </c>
      <c r="E196" s="27">
        <v>1620106.41</v>
      </c>
      <c r="F196" s="5">
        <f t="shared" ref="F196" si="58">C196+D196-E196</f>
        <v>110587346.26999998</v>
      </c>
    </row>
    <row r="197" spans="2:6" x14ac:dyDescent="0.2">
      <c r="B197" s="4">
        <v>45383</v>
      </c>
      <c r="C197" s="5">
        <f t="shared" ref="C197" si="59">+F196</f>
        <v>110587346.26999998</v>
      </c>
      <c r="D197" s="27">
        <v>1837300</v>
      </c>
      <c r="E197" s="27">
        <v>1742989.54</v>
      </c>
      <c r="F197" s="5">
        <f t="shared" ref="F197" si="60">C197+D197-E197</f>
        <v>110681656.72999997</v>
      </c>
    </row>
    <row r="198" spans="2:6" x14ac:dyDescent="0.2">
      <c r="B198" s="4">
        <v>45413</v>
      </c>
      <c r="C198" s="5">
        <f t="shared" ref="C198" si="61">+F197</f>
        <v>110681656.72999997</v>
      </c>
      <c r="D198" s="27">
        <v>2156400</v>
      </c>
      <c r="E198" s="27">
        <v>1440456.54</v>
      </c>
      <c r="F198" s="5">
        <f t="shared" ref="F198" si="62">C198+D198-E198</f>
        <v>111397600.18999997</v>
      </c>
    </row>
    <row r="199" spans="2:6" x14ac:dyDescent="0.2">
      <c r="B199" s="4">
        <v>45444</v>
      </c>
      <c r="C199" s="5">
        <f t="shared" ref="C199" si="63">+F198</f>
        <v>111397600.18999997</v>
      </c>
      <c r="D199" s="27">
        <v>2093440</v>
      </c>
      <c r="E199" s="27">
        <v>1471020.6700000002</v>
      </c>
      <c r="F199" s="5">
        <f t="shared" ref="F199" si="64">C199+D199-E199</f>
        <v>112020019.51999997</v>
      </c>
    </row>
    <row r="200" spans="2:6" x14ac:dyDescent="0.2">
      <c r="B200" s="4">
        <v>45474</v>
      </c>
      <c r="C200" s="5">
        <f t="shared" ref="C200" si="65">+F199</f>
        <v>112020019.51999997</v>
      </c>
      <c r="D200" s="27">
        <v>2204230</v>
      </c>
      <c r="E200" s="27">
        <v>1634087.51</v>
      </c>
      <c r="F200" s="5">
        <f t="shared" ref="F200" si="66">C200+D200-E200</f>
        <v>112590162.00999996</v>
      </c>
    </row>
    <row r="201" spans="2:6" x14ac:dyDescent="0.2">
      <c r="B201" s="4">
        <v>45505</v>
      </c>
      <c r="C201" s="5">
        <f t="shared" ref="C201:C202" si="67">+F200</f>
        <v>112590162.00999996</v>
      </c>
      <c r="D201" s="27">
        <v>2314840</v>
      </c>
      <c r="E201" s="27">
        <v>1527161.47</v>
      </c>
      <c r="F201" s="5">
        <f t="shared" ref="F201:F202" si="68">C201+D201-E201</f>
        <v>113377840.53999996</v>
      </c>
    </row>
    <row r="202" spans="2:6" x14ac:dyDescent="0.2">
      <c r="B202" s="4">
        <v>45536</v>
      </c>
      <c r="C202" s="5">
        <f t="shared" si="67"/>
        <v>113377840.53999996</v>
      </c>
      <c r="D202" s="27">
        <v>2164801.3200000003</v>
      </c>
      <c r="E202" s="27">
        <v>1757043.23</v>
      </c>
      <c r="F202" s="5">
        <f t="shared" si="68"/>
        <v>113785598.62999995</v>
      </c>
    </row>
    <row r="203" spans="2:6" x14ac:dyDescent="0.2">
      <c r="B203" s="4">
        <v>45566</v>
      </c>
      <c r="C203" s="5">
        <f t="shared" ref="C203" si="69">+F202</f>
        <v>113785598.62999995</v>
      </c>
      <c r="D203" s="27">
        <v>2016490</v>
      </c>
      <c r="E203" s="27">
        <v>1646332.39</v>
      </c>
      <c r="F203" s="5">
        <f t="shared" ref="F203" si="70">C203+D203-E203</f>
        <v>114155756.23999995</v>
      </c>
    </row>
    <row r="204" spans="2:6" x14ac:dyDescent="0.2">
      <c r="B204" s="4">
        <v>45597</v>
      </c>
      <c r="C204" s="5">
        <f t="shared" ref="C204" si="71">+F203</f>
        <v>114155756.23999995</v>
      </c>
      <c r="D204" s="27">
        <v>1579440</v>
      </c>
      <c r="E204" s="27">
        <v>1387677.4100000001</v>
      </c>
      <c r="F204" s="5">
        <f t="shared" ref="F204" si="72">C204+D204-E204</f>
        <v>114347518.82999995</v>
      </c>
    </row>
    <row r="205" spans="2:6" x14ac:dyDescent="0.2">
      <c r="B205" s="4">
        <v>45627</v>
      </c>
      <c r="C205" s="5">
        <f t="shared" ref="C205" si="73">+F204</f>
        <v>114347518.82999995</v>
      </c>
      <c r="D205" s="27">
        <v>1886348.08</v>
      </c>
      <c r="E205" s="27">
        <v>1451890.41</v>
      </c>
      <c r="F205" s="5">
        <f t="shared" ref="F205" si="74">C205+D205-E205</f>
        <v>114781976.49999996</v>
      </c>
    </row>
    <row r="208" spans="2:6" x14ac:dyDescent="0.2">
      <c r="B208" s="26" t="s">
        <v>5</v>
      </c>
    </row>
    <row r="209" spans="2:2" x14ac:dyDescent="0.2">
      <c r="B209" s="26" t="s">
        <v>6</v>
      </c>
    </row>
  </sheetData>
  <pageMargins left="0.7" right="0.7" top="0.75" bottom="0.75" header="0.3" footer="0.3"/>
  <pageSetup paperSize="9" orientation="portrait" r:id="rId1"/>
  <headerFooter>
    <oddFooter>&amp;L&amp;1#&amp;"Arial"&amp;9&amp;K000000Document Classification: Confidential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4:K29"/>
  <sheetViews>
    <sheetView showGridLines="0" workbookViewId="0">
      <selection activeCell="H33" sqref="H33"/>
    </sheetView>
  </sheetViews>
  <sheetFormatPr defaultColWidth="9.140625" defaultRowHeight="14.25" x14ac:dyDescent="0.2"/>
  <cols>
    <col min="1" max="1" width="9.140625" style="6"/>
    <col min="2" max="2" width="5.140625" style="6" bestFit="1" customWidth="1"/>
    <col min="3" max="3" width="13.42578125" style="6" bestFit="1" customWidth="1"/>
    <col min="4" max="9" width="14.5703125" style="6" bestFit="1" customWidth="1"/>
    <col min="10" max="10" width="13.42578125" style="6" bestFit="1" customWidth="1"/>
    <col min="11" max="11" width="11.7109375" style="6" bestFit="1" customWidth="1"/>
    <col min="12" max="12" width="9.140625" style="6" customWidth="1"/>
    <col min="13" max="16384" width="9.140625" style="6"/>
  </cols>
  <sheetData>
    <row r="14" spans="2:11" ht="15" x14ac:dyDescent="0.25">
      <c r="B14" s="28" t="s">
        <v>67</v>
      </c>
      <c r="C14" s="28"/>
      <c r="D14" s="28"/>
      <c r="E14" s="28"/>
      <c r="F14" s="28"/>
      <c r="G14" s="28"/>
      <c r="H14" s="28"/>
      <c r="I14" s="28"/>
      <c r="J14" s="28"/>
      <c r="K14" s="29"/>
    </row>
    <row r="15" spans="2:11" ht="15" x14ac:dyDescent="0.25">
      <c r="B15" s="16"/>
      <c r="C15" s="17"/>
      <c r="D15" s="17"/>
      <c r="E15" s="17"/>
      <c r="F15" s="17"/>
      <c r="G15" s="17"/>
      <c r="H15" s="17"/>
      <c r="I15" s="17"/>
      <c r="J15" s="17"/>
      <c r="K15" s="17"/>
    </row>
    <row r="16" spans="2:11" ht="15" x14ac:dyDescent="0.25">
      <c r="B16" s="18" t="s">
        <v>7</v>
      </c>
      <c r="C16" s="19">
        <v>2</v>
      </c>
      <c r="D16" s="19">
        <v>1</v>
      </c>
      <c r="E16" s="18" t="s">
        <v>8</v>
      </c>
      <c r="F16" s="18" t="s">
        <v>9</v>
      </c>
      <c r="G16" s="18" t="s">
        <v>10</v>
      </c>
      <c r="H16" s="18" t="s">
        <v>11</v>
      </c>
      <c r="I16" s="18" t="s">
        <v>12</v>
      </c>
      <c r="J16" s="18" t="s">
        <v>13</v>
      </c>
      <c r="K16" s="18" t="s">
        <v>48</v>
      </c>
    </row>
    <row r="17" spans="2:11" ht="15" x14ac:dyDescent="0.25">
      <c r="B17" s="16"/>
      <c r="C17" s="20"/>
      <c r="D17" s="20"/>
      <c r="E17" s="16"/>
      <c r="F17" s="16"/>
      <c r="G17" s="16"/>
      <c r="H17" s="16"/>
      <c r="I17" s="16"/>
      <c r="J17" s="16"/>
      <c r="K17" s="16"/>
    </row>
    <row r="18" spans="2:11" ht="15" x14ac:dyDescent="0.25">
      <c r="B18" s="21">
        <v>2015</v>
      </c>
      <c r="C18" s="22">
        <v>7200000</v>
      </c>
      <c r="D18" s="22"/>
      <c r="E18" s="22"/>
      <c r="F18" s="22"/>
      <c r="G18" s="22"/>
      <c r="H18" s="22"/>
      <c r="I18" s="22">
        <v>3100000</v>
      </c>
      <c r="J18" s="22"/>
      <c r="K18" s="23">
        <f t="shared" ref="K18:K25" si="0">C18+D18+E18+F18+G18+H18+I18+J18</f>
        <v>10300000</v>
      </c>
    </row>
    <row r="19" spans="2:11" ht="15" x14ac:dyDescent="0.25">
      <c r="B19" s="21">
        <v>2016</v>
      </c>
      <c r="C19" s="22">
        <v>125000</v>
      </c>
      <c r="D19" s="22">
        <v>125000</v>
      </c>
      <c r="E19" s="22">
        <v>200000</v>
      </c>
      <c r="F19" s="22">
        <v>200000</v>
      </c>
      <c r="G19" s="22">
        <v>200000</v>
      </c>
      <c r="H19" s="22">
        <v>12250000</v>
      </c>
      <c r="I19" s="22">
        <v>250000</v>
      </c>
      <c r="J19" s="22">
        <v>250000</v>
      </c>
      <c r="K19" s="23">
        <f t="shared" si="0"/>
        <v>13600000</v>
      </c>
    </row>
    <row r="20" spans="2:11" ht="15" x14ac:dyDescent="0.25">
      <c r="B20" s="21">
        <v>2017</v>
      </c>
      <c r="C20" s="22"/>
      <c r="D20" s="22">
        <v>2000000</v>
      </c>
      <c r="E20" s="22">
        <v>2500000</v>
      </c>
      <c r="F20" s="22"/>
      <c r="G20" s="22">
        <v>2500000</v>
      </c>
      <c r="H20" s="22">
        <v>4500000</v>
      </c>
      <c r="I20" s="22"/>
      <c r="J20" s="22">
        <v>6000000</v>
      </c>
      <c r="K20" s="23">
        <f t="shared" si="0"/>
        <v>17500000</v>
      </c>
    </row>
    <row r="21" spans="2:11" ht="15" x14ac:dyDescent="0.25">
      <c r="B21" s="21">
        <v>2018</v>
      </c>
      <c r="C21" s="22"/>
      <c r="D21" s="22"/>
      <c r="E21" s="22"/>
      <c r="F21" s="22"/>
      <c r="G21" s="22"/>
      <c r="H21" s="22"/>
      <c r="I21" s="22">
        <f>6048000+1952000+2000000</f>
        <v>10000000</v>
      </c>
      <c r="J21" s="22">
        <f>3060000+12000000+5940000</f>
        <v>21000000</v>
      </c>
      <c r="K21" s="23">
        <f t="shared" si="0"/>
        <v>31000000</v>
      </c>
    </row>
    <row r="22" spans="2:11" ht="15" x14ac:dyDescent="0.25">
      <c r="B22" s="21">
        <v>2019</v>
      </c>
      <c r="C22" s="24"/>
      <c r="D22" s="24">
        <f>1474000+1026000</f>
        <v>2500000</v>
      </c>
      <c r="E22" s="24">
        <f>1140000+1360000</f>
        <v>2500000</v>
      </c>
      <c r="F22" s="24">
        <f>252800+400+2692800+554000</f>
        <v>3500000</v>
      </c>
      <c r="G22" s="24">
        <f>1512000+2968000+504000+1612800+403200</f>
        <v>7000000</v>
      </c>
      <c r="H22" s="24">
        <f>1881000+3669000+4950000</f>
        <v>10500000</v>
      </c>
      <c r="I22" s="24"/>
      <c r="J22" s="24">
        <f>840000+4160000</f>
        <v>5000000</v>
      </c>
      <c r="K22" s="23">
        <f t="shared" si="0"/>
        <v>31000000</v>
      </c>
    </row>
    <row r="23" spans="2:11" ht="15" x14ac:dyDescent="0.25">
      <c r="B23" s="21">
        <v>2020</v>
      </c>
      <c r="C23" s="24"/>
      <c r="D23" s="24">
        <v>1500000</v>
      </c>
      <c r="E23" s="24">
        <v>1000000</v>
      </c>
      <c r="F23" s="24">
        <v>1500000</v>
      </c>
      <c r="G23" s="24">
        <v>2500000</v>
      </c>
      <c r="H23" s="24">
        <v>2000000</v>
      </c>
      <c r="I23" s="24">
        <v>4000000</v>
      </c>
      <c r="J23" s="24"/>
      <c r="K23" s="23">
        <f t="shared" ref="K23" si="1">C23+D23+E23+F23+G23+H23+I23+J23</f>
        <v>12500000</v>
      </c>
    </row>
    <row r="24" spans="2:11" ht="15" x14ac:dyDescent="0.25">
      <c r="B24" s="21">
        <v>2021</v>
      </c>
      <c r="C24" s="24"/>
      <c r="D24" s="24">
        <v>1100000</v>
      </c>
      <c r="E24" s="24">
        <v>1200000</v>
      </c>
      <c r="F24" s="24">
        <v>2500000</v>
      </c>
      <c r="G24" s="24">
        <v>3100000</v>
      </c>
      <c r="H24" s="24">
        <v>4600000</v>
      </c>
      <c r="I24" s="24">
        <v>7000000</v>
      </c>
      <c r="J24" s="24">
        <v>6500000</v>
      </c>
      <c r="K24" s="23">
        <f t="shared" si="0"/>
        <v>26000000</v>
      </c>
    </row>
    <row r="25" spans="2:11" ht="15" x14ac:dyDescent="0.25">
      <c r="B25" s="21">
        <v>2022</v>
      </c>
      <c r="C25" s="24"/>
      <c r="D25" s="24"/>
      <c r="E25" s="24"/>
      <c r="F25" s="24">
        <v>1000000</v>
      </c>
      <c r="G25" s="24">
        <v>1100000</v>
      </c>
      <c r="H25" s="24">
        <v>3600000</v>
      </c>
      <c r="I25" s="24">
        <v>4900000</v>
      </c>
      <c r="J25" s="24">
        <v>4000000</v>
      </c>
      <c r="K25" s="23">
        <f t="shared" si="0"/>
        <v>14600000</v>
      </c>
    </row>
    <row r="26" spans="2:11" ht="15" x14ac:dyDescent="0.25">
      <c r="B26" s="21">
        <v>2023</v>
      </c>
      <c r="C26" s="24"/>
      <c r="D26" s="24">
        <v>1000000</v>
      </c>
      <c r="E26" s="24">
        <v>500000</v>
      </c>
      <c r="F26" s="24">
        <v>1800000</v>
      </c>
      <c r="G26" s="24">
        <v>2300000</v>
      </c>
      <c r="H26" s="24">
        <v>3300000</v>
      </c>
      <c r="I26" s="24"/>
      <c r="J26" s="24"/>
      <c r="K26" s="23">
        <v>8900000</v>
      </c>
    </row>
    <row r="27" spans="2:11" ht="15" x14ac:dyDescent="0.25">
      <c r="B27" s="21">
        <v>2024</v>
      </c>
      <c r="C27" s="24"/>
      <c r="D27" s="24"/>
      <c r="E27" s="24">
        <v>1500000</v>
      </c>
      <c r="F27" s="24">
        <v>1000000</v>
      </c>
      <c r="G27" s="24"/>
      <c r="H27" s="24"/>
      <c r="I27" s="24"/>
      <c r="J27" s="24"/>
      <c r="K27" s="23">
        <f t="shared" ref="K27" si="2">C27+D27+E27+F27+G27+H27+I27+J27</f>
        <v>2500000</v>
      </c>
    </row>
    <row r="28" spans="2:11" ht="15" x14ac:dyDescent="0.25">
      <c r="B28" s="25" t="s">
        <v>14</v>
      </c>
      <c r="C28" s="16"/>
      <c r="D28" s="16"/>
      <c r="E28" s="16"/>
      <c r="F28" s="16"/>
      <c r="G28" s="16"/>
      <c r="H28" s="16"/>
      <c r="I28" s="16"/>
      <c r="J28" s="16"/>
      <c r="K28" s="16"/>
    </row>
    <row r="29" spans="2:11" ht="15" x14ac:dyDescent="0.25">
      <c r="B29" s="16"/>
      <c r="C29" s="16"/>
      <c r="D29" s="16"/>
      <c r="E29" s="16"/>
      <c r="F29" s="16"/>
      <c r="G29" s="16"/>
      <c r="H29" s="16"/>
      <c r="I29" s="16"/>
      <c r="J29" s="16"/>
      <c r="K29" s="16"/>
    </row>
  </sheetData>
  <mergeCells count="1">
    <mergeCell ref="B14:K14"/>
  </mergeCells>
  <pageMargins left="0.70000000000000007" right="0.70000000000000007" top="0.75" bottom="0.75" header="0.30000000000000004" footer="0.30000000000000004"/>
  <pageSetup paperSize="9" fitToWidth="0" fitToHeight="0" orientation="portrait" r:id="rId1"/>
  <headerFooter>
    <oddFooter>&amp;L&amp;1#&amp;"Arial"&amp;9&amp;K000000Document Classification: Confidential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4:J92"/>
  <sheetViews>
    <sheetView showGridLines="0" topLeftCell="A48" zoomScale="76" zoomScaleNormal="76" workbookViewId="0">
      <selection activeCell="S68" sqref="S68"/>
    </sheetView>
  </sheetViews>
  <sheetFormatPr defaultColWidth="8.7109375" defaultRowHeight="14.25" x14ac:dyDescent="0.2"/>
  <cols>
    <col min="1" max="1" width="8.7109375" style="3"/>
    <col min="2" max="2" width="36.28515625" style="3" customWidth="1"/>
    <col min="3" max="3" width="11.5703125" style="3" bestFit="1" customWidth="1"/>
    <col min="4" max="10" width="10.5703125" style="3" bestFit="1" customWidth="1"/>
    <col min="11" max="16384" width="8.7109375" style="3"/>
  </cols>
  <sheetData>
    <row r="24" spans="1:10" s="9" customFormat="1" ht="15" x14ac:dyDescent="0.25">
      <c r="A24" s="7" t="s">
        <v>7</v>
      </c>
      <c r="B24" s="7" t="s">
        <v>15</v>
      </c>
      <c r="C24" s="8">
        <v>2</v>
      </c>
      <c r="D24" s="8">
        <v>1</v>
      </c>
      <c r="E24" s="7" t="s">
        <v>8</v>
      </c>
      <c r="F24" s="7" t="s">
        <v>9</v>
      </c>
      <c r="G24" s="7" t="s">
        <v>10</v>
      </c>
      <c r="H24" s="7" t="s">
        <v>11</v>
      </c>
      <c r="I24" s="7" t="s">
        <v>12</v>
      </c>
      <c r="J24" s="7" t="s">
        <v>13</v>
      </c>
    </row>
    <row r="25" spans="1:10" x14ac:dyDescent="0.2">
      <c r="A25" s="30">
        <v>2015</v>
      </c>
      <c r="B25" s="10" t="s">
        <v>16</v>
      </c>
      <c r="C25" s="11">
        <v>60000</v>
      </c>
      <c r="D25" s="11">
        <v>30000</v>
      </c>
      <c r="E25" s="11">
        <v>30000</v>
      </c>
      <c r="F25" s="11">
        <v>30000</v>
      </c>
      <c r="G25" s="11">
        <v>30000</v>
      </c>
      <c r="H25" s="11">
        <v>30000</v>
      </c>
      <c r="I25" s="11">
        <v>30000</v>
      </c>
      <c r="J25" s="11">
        <v>30000</v>
      </c>
    </row>
    <row r="26" spans="1:10" x14ac:dyDescent="0.2">
      <c r="A26" s="30"/>
      <c r="B26" s="10" t="s">
        <v>17</v>
      </c>
      <c r="C26" s="11">
        <v>300000</v>
      </c>
      <c r="D26" s="11"/>
      <c r="E26" s="11"/>
      <c r="F26" s="11"/>
      <c r="G26" s="11"/>
      <c r="H26" s="11"/>
      <c r="I26" s="11"/>
      <c r="J26" s="11"/>
    </row>
    <row r="27" spans="1:10" x14ac:dyDescent="0.2">
      <c r="A27" s="30"/>
      <c r="B27" s="10" t="s">
        <v>18</v>
      </c>
      <c r="C27" s="11">
        <v>25000</v>
      </c>
      <c r="D27" s="11"/>
      <c r="E27" s="11"/>
      <c r="F27" s="11"/>
      <c r="G27" s="11"/>
      <c r="H27" s="11"/>
      <c r="I27" s="11"/>
      <c r="J27" s="11"/>
    </row>
    <row r="28" spans="1:10" x14ac:dyDescent="0.2">
      <c r="A28" s="30"/>
      <c r="B28" s="10" t="s">
        <v>19</v>
      </c>
      <c r="C28" s="11">
        <v>5000</v>
      </c>
      <c r="D28" s="11"/>
      <c r="E28" s="11"/>
      <c r="F28" s="11"/>
      <c r="G28" s="11"/>
      <c r="H28" s="11"/>
      <c r="I28" s="11"/>
      <c r="J28" s="11"/>
    </row>
    <row r="29" spans="1:10" x14ac:dyDescent="0.2">
      <c r="A29" s="30"/>
      <c r="B29" s="10" t="s">
        <v>20</v>
      </c>
      <c r="C29" s="11">
        <v>400000</v>
      </c>
      <c r="D29" s="11"/>
      <c r="E29" s="11"/>
      <c r="F29" s="11"/>
      <c r="G29" s="11"/>
      <c r="H29" s="11"/>
      <c r="I29" s="11"/>
      <c r="J29" s="11"/>
    </row>
    <row r="30" spans="1:10" x14ac:dyDescent="0.2">
      <c r="A30" s="30"/>
      <c r="B30" s="12" t="s">
        <v>21</v>
      </c>
      <c r="C30" s="13">
        <v>300000</v>
      </c>
      <c r="D30" s="13"/>
      <c r="E30" s="13"/>
      <c r="F30" s="13"/>
      <c r="G30" s="13"/>
      <c r="H30" s="13"/>
      <c r="I30" s="13"/>
      <c r="J30" s="13"/>
    </row>
    <row r="31" spans="1:10" x14ac:dyDescent="0.2">
      <c r="C31" s="14"/>
      <c r="D31" s="14"/>
      <c r="E31" s="14"/>
      <c r="F31" s="14"/>
      <c r="G31" s="14"/>
      <c r="H31" s="14"/>
      <c r="I31" s="14"/>
      <c r="J31" s="14"/>
    </row>
    <row r="32" spans="1:10" x14ac:dyDescent="0.2">
      <c r="A32" s="30">
        <v>2016</v>
      </c>
      <c r="B32" s="15" t="s">
        <v>16</v>
      </c>
      <c r="C32" s="11">
        <v>60000</v>
      </c>
      <c r="D32" s="11">
        <v>30000</v>
      </c>
      <c r="E32" s="11">
        <v>30000</v>
      </c>
      <c r="F32" s="11">
        <v>30000</v>
      </c>
      <c r="G32" s="11">
        <v>30000</v>
      </c>
      <c r="H32" s="11">
        <v>30000</v>
      </c>
      <c r="I32" s="11">
        <v>30000</v>
      </c>
      <c r="J32" s="11">
        <v>30000</v>
      </c>
    </row>
    <row r="33" spans="1:10" x14ac:dyDescent="0.2">
      <c r="A33" s="30"/>
      <c r="B33" s="15" t="s">
        <v>22</v>
      </c>
      <c r="C33" s="11">
        <v>350000</v>
      </c>
      <c r="D33" s="11"/>
      <c r="E33" s="11"/>
      <c r="F33" s="11"/>
      <c r="G33" s="11"/>
      <c r="H33" s="11"/>
      <c r="I33" s="11"/>
      <c r="J33" s="11"/>
    </row>
    <row r="34" spans="1:10" x14ac:dyDescent="0.2">
      <c r="A34" s="30"/>
      <c r="B34" s="15" t="s">
        <v>23</v>
      </c>
      <c r="C34" s="11">
        <v>30000</v>
      </c>
      <c r="D34" s="11"/>
      <c r="E34" s="11"/>
      <c r="F34" s="11"/>
      <c r="G34" s="11"/>
      <c r="H34" s="11"/>
      <c r="I34" s="11"/>
      <c r="J34" s="11"/>
    </row>
    <row r="35" spans="1:10" x14ac:dyDescent="0.2">
      <c r="A35" s="30"/>
      <c r="B35" s="15" t="s">
        <v>24</v>
      </c>
      <c r="C35" s="11">
        <v>350000</v>
      </c>
      <c r="D35" s="11"/>
      <c r="E35" s="11"/>
      <c r="F35" s="11"/>
      <c r="G35" s="11"/>
      <c r="H35" s="11"/>
      <c r="I35" s="11"/>
      <c r="J35" s="11"/>
    </row>
    <row r="36" spans="1:10" x14ac:dyDescent="0.2">
      <c r="A36" s="30"/>
      <c r="B36" s="15" t="s">
        <v>25</v>
      </c>
      <c r="C36" s="11">
        <v>30000</v>
      </c>
      <c r="D36" s="11"/>
      <c r="E36" s="11"/>
      <c r="F36" s="11"/>
      <c r="G36" s="11"/>
      <c r="H36" s="11"/>
      <c r="I36" s="11"/>
      <c r="J36" s="11"/>
    </row>
    <row r="37" spans="1:10" x14ac:dyDescent="0.2">
      <c r="A37" s="30"/>
      <c r="B37" s="12" t="s">
        <v>26</v>
      </c>
      <c r="C37" s="13">
        <v>5000</v>
      </c>
      <c r="D37" s="13">
        <v>5000</v>
      </c>
      <c r="E37" s="13">
        <v>5000</v>
      </c>
      <c r="F37" s="13">
        <v>5000</v>
      </c>
      <c r="G37" s="13">
        <v>5000</v>
      </c>
      <c r="H37" s="13">
        <v>5000</v>
      </c>
      <c r="I37" s="13">
        <v>5000</v>
      </c>
      <c r="J37" s="13">
        <v>5000</v>
      </c>
    </row>
    <row r="38" spans="1:10" x14ac:dyDescent="0.2">
      <c r="C38" s="14"/>
      <c r="D38" s="14"/>
      <c r="E38" s="14"/>
      <c r="F38" s="14"/>
      <c r="G38" s="14"/>
      <c r="H38" s="14"/>
      <c r="I38" s="14"/>
      <c r="J38" s="14"/>
    </row>
    <row r="39" spans="1:10" x14ac:dyDescent="0.2">
      <c r="A39" s="30">
        <v>2017</v>
      </c>
      <c r="B39" s="10" t="s">
        <v>16</v>
      </c>
      <c r="C39" s="11">
        <v>50000</v>
      </c>
      <c r="D39" s="11">
        <v>25000</v>
      </c>
      <c r="E39" s="11">
        <v>25000</v>
      </c>
      <c r="F39" s="11">
        <v>25000</v>
      </c>
      <c r="G39" s="11">
        <v>25000</v>
      </c>
      <c r="H39" s="11">
        <v>25000</v>
      </c>
      <c r="I39" s="11">
        <v>25000</v>
      </c>
      <c r="J39" s="11">
        <v>25000</v>
      </c>
    </row>
    <row r="40" spans="1:10" x14ac:dyDescent="0.2">
      <c r="A40" s="30"/>
      <c r="B40" s="10" t="s">
        <v>27</v>
      </c>
      <c r="C40" s="11">
        <v>350000</v>
      </c>
      <c r="D40" s="11"/>
      <c r="E40" s="11"/>
      <c r="F40" s="11"/>
      <c r="G40" s="11"/>
      <c r="H40" s="11"/>
      <c r="I40" s="11"/>
      <c r="J40" s="11"/>
    </row>
    <row r="41" spans="1:10" x14ac:dyDescent="0.2">
      <c r="A41" s="30"/>
      <c r="B41" s="10" t="s">
        <v>28</v>
      </c>
      <c r="C41" s="11">
        <v>30000</v>
      </c>
      <c r="D41" s="11"/>
      <c r="E41" s="11"/>
      <c r="F41" s="11"/>
      <c r="G41" s="11"/>
      <c r="H41" s="11"/>
      <c r="I41" s="11"/>
      <c r="J41" s="11"/>
    </row>
    <row r="42" spans="1:10" x14ac:dyDescent="0.2">
      <c r="A42" s="30"/>
      <c r="B42" s="10" t="s">
        <v>29</v>
      </c>
      <c r="C42" s="11">
        <v>350000</v>
      </c>
      <c r="D42" s="11"/>
      <c r="E42" s="11"/>
      <c r="F42" s="11"/>
      <c r="G42" s="11"/>
      <c r="H42" s="11"/>
      <c r="I42" s="11"/>
      <c r="J42" s="11"/>
    </row>
    <row r="43" spans="1:10" x14ac:dyDescent="0.2">
      <c r="A43" s="30"/>
      <c r="B43" s="10" t="s">
        <v>30</v>
      </c>
      <c r="C43" s="11">
        <v>30000</v>
      </c>
      <c r="D43" s="11"/>
      <c r="E43" s="11"/>
      <c r="F43" s="11"/>
      <c r="G43" s="11"/>
      <c r="H43" s="11"/>
      <c r="I43" s="11"/>
      <c r="J43" s="11"/>
    </row>
    <row r="44" spans="1:10" x14ac:dyDescent="0.2">
      <c r="A44" s="30"/>
      <c r="B44" s="12" t="s">
        <v>31</v>
      </c>
      <c r="C44" s="13">
        <v>5000</v>
      </c>
      <c r="D44" s="13">
        <v>5000</v>
      </c>
      <c r="E44" s="13">
        <v>5000</v>
      </c>
      <c r="F44" s="13">
        <v>5000</v>
      </c>
      <c r="G44" s="13">
        <v>5000</v>
      </c>
      <c r="H44" s="13">
        <v>5000</v>
      </c>
      <c r="I44" s="13">
        <v>5000</v>
      </c>
      <c r="J44" s="13">
        <v>5000</v>
      </c>
    </row>
    <row r="45" spans="1:10" x14ac:dyDescent="0.2">
      <c r="C45" s="14"/>
      <c r="D45" s="14"/>
      <c r="E45" s="14"/>
      <c r="F45" s="14"/>
      <c r="G45" s="14"/>
      <c r="H45" s="14"/>
      <c r="I45" s="14"/>
      <c r="J45" s="14"/>
    </row>
    <row r="46" spans="1:10" x14ac:dyDescent="0.2">
      <c r="A46" s="30">
        <v>2018</v>
      </c>
      <c r="B46" s="10" t="s">
        <v>16</v>
      </c>
      <c r="C46" s="11">
        <v>30000</v>
      </c>
      <c r="D46" s="11">
        <v>15000</v>
      </c>
      <c r="E46" s="11">
        <v>15000</v>
      </c>
      <c r="F46" s="11">
        <v>15000</v>
      </c>
      <c r="G46" s="11">
        <v>15000</v>
      </c>
      <c r="H46" s="11">
        <v>15000</v>
      </c>
      <c r="I46" s="11">
        <v>15000</v>
      </c>
      <c r="J46" s="11">
        <v>15000</v>
      </c>
    </row>
    <row r="47" spans="1:10" x14ac:dyDescent="0.2">
      <c r="A47" s="30"/>
      <c r="B47" s="10" t="s">
        <v>32</v>
      </c>
      <c r="C47" s="11">
        <v>300000</v>
      </c>
      <c r="D47" s="11"/>
      <c r="E47" s="11"/>
      <c r="F47" s="11"/>
      <c r="G47" s="11"/>
      <c r="H47" s="11"/>
      <c r="I47" s="11"/>
      <c r="J47" s="11"/>
    </row>
    <row r="48" spans="1:10" x14ac:dyDescent="0.2">
      <c r="A48" s="30"/>
      <c r="B48" s="10" t="s">
        <v>33</v>
      </c>
      <c r="C48" s="11">
        <v>20000</v>
      </c>
      <c r="D48" s="11"/>
      <c r="E48" s="11"/>
      <c r="F48" s="11"/>
      <c r="G48" s="11"/>
      <c r="H48" s="11"/>
      <c r="I48" s="11"/>
      <c r="J48" s="11"/>
    </row>
    <row r="49" spans="1:10" x14ac:dyDescent="0.2">
      <c r="A49" s="30"/>
      <c r="B49" s="10" t="s">
        <v>34</v>
      </c>
      <c r="C49" s="11">
        <v>300000</v>
      </c>
      <c r="D49" s="11"/>
      <c r="E49" s="11"/>
      <c r="F49" s="11"/>
      <c r="G49" s="11"/>
      <c r="H49" s="11"/>
      <c r="I49" s="11"/>
      <c r="J49" s="11"/>
    </row>
    <row r="50" spans="1:10" x14ac:dyDescent="0.2">
      <c r="A50" s="30"/>
      <c r="B50" s="10" t="s">
        <v>35</v>
      </c>
      <c r="C50" s="11">
        <v>20000</v>
      </c>
      <c r="D50" s="11"/>
      <c r="E50" s="11"/>
      <c r="F50" s="11"/>
      <c r="G50" s="11"/>
      <c r="H50" s="11"/>
      <c r="I50" s="11"/>
      <c r="J50" s="11"/>
    </row>
    <row r="51" spans="1:10" x14ac:dyDescent="0.2">
      <c r="A51" s="30"/>
      <c r="B51" s="12" t="s">
        <v>31</v>
      </c>
      <c r="C51" s="13">
        <v>2000</v>
      </c>
      <c r="D51" s="13">
        <v>2000</v>
      </c>
      <c r="E51" s="13">
        <v>2000</v>
      </c>
      <c r="F51" s="13">
        <v>2000</v>
      </c>
      <c r="G51" s="13">
        <v>2000</v>
      </c>
      <c r="H51" s="13">
        <v>2000</v>
      </c>
      <c r="I51" s="13">
        <v>2000</v>
      </c>
      <c r="J51" s="13">
        <v>2000</v>
      </c>
    </row>
    <row r="52" spans="1:10" x14ac:dyDescent="0.2">
      <c r="C52" s="14"/>
      <c r="D52" s="14"/>
      <c r="E52" s="14"/>
      <c r="F52" s="14"/>
      <c r="G52" s="14"/>
      <c r="H52" s="14"/>
      <c r="I52" s="14"/>
      <c r="J52" s="14"/>
    </row>
    <row r="53" spans="1:10" x14ac:dyDescent="0.2">
      <c r="A53" s="30">
        <v>2019</v>
      </c>
      <c r="B53" s="10" t="s">
        <v>47</v>
      </c>
      <c r="C53" s="11">
        <v>30000</v>
      </c>
      <c r="D53" s="11">
        <v>15000</v>
      </c>
      <c r="E53" s="11">
        <v>15000</v>
      </c>
      <c r="F53" s="11">
        <v>15000</v>
      </c>
      <c r="G53" s="11">
        <v>15000</v>
      </c>
      <c r="H53" s="11">
        <v>15000</v>
      </c>
      <c r="I53" s="11">
        <v>15000</v>
      </c>
      <c r="J53" s="11">
        <v>15000</v>
      </c>
    </row>
    <row r="54" spans="1:10" x14ac:dyDescent="0.2">
      <c r="A54" s="30"/>
      <c r="B54" s="10" t="s">
        <v>36</v>
      </c>
      <c r="C54" s="11">
        <v>300000</v>
      </c>
      <c r="D54" s="11"/>
      <c r="E54" s="11"/>
      <c r="F54" s="11"/>
      <c r="G54" s="11"/>
      <c r="H54" s="11"/>
      <c r="I54" s="11"/>
      <c r="J54" s="11"/>
    </row>
    <row r="55" spans="1:10" x14ac:dyDescent="0.2">
      <c r="A55" s="30"/>
      <c r="B55" s="10" t="s">
        <v>37</v>
      </c>
      <c r="C55" s="11">
        <v>20000</v>
      </c>
      <c r="D55" s="11"/>
      <c r="E55" s="11"/>
      <c r="F55" s="11"/>
      <c r="G55" s="11"/>
      <c r="H55" s="11"/>
      <c r="I55" s="11"/>
      <c r="J55" s="11"/>
    </row>
    <row r="56" spans="1:10" x14ac:dyDescent="0.2">
      <c r="A56" s="30"/>
      <c r="B56" s="10" t="s">
        <v>38</v>
      </c>
      <c r="C56" s="11">
        <v>300000</v>
      </c>
      <c r="D56" s="11"/>
      <c r="E56" s="11"/>
      <c r="F56" s="11"/>
      <c r="G56" s="11"/>
      <c r="H56" s="11"/>
      <c r="I56" s="11"/>
      <c r="J56" s="11"/>
    </row>
    <row r="57" spans="1:10" x14ac:dyDescent="0.2">
      <c r="A57" s="30"/>
      <c r="B57" s="10" t="s">
        <v>39</v>
      </c>
      <c r="C57" s="11">
        <v>20000</v>
      </c>
      <c r="D57" s="11"/>
      <c r="E57" s="11"/>
      <c r="F57" s="11"/>
      <c r="G57" s="11"/>
      <c r="H57" s="11"/>
      <c r="I57" s="11"/>
      <c r="J57" s="11"/>
    </row>
    <row r="58" spans="1:10" x14ac:dyDescent="0.2">
      <c r="C58" s="14"/>
      <c r="D58" s="14"/>
      <c r="E58" s="14"/>
      <c r="F58" s="14"/>
      <c r="G58" s="14"/>
      <c r="H58" s="14"/>
      <c r="I58" s="14"/>
      <c r="J58" s="14"/>
    </row>
    <row r="59" spans="1:10" x14ac:dyDescent="0.2">
      <c r="A59" s="30">
        <v>2020</v>
      </c>
      <c r="B59" s="10" t="s">
        <v>16</v>
      </c>
      <c r="C59" s="11">
        <v>20000</v>
      </c>
      <c r="D59" s="11">
        <v>10000</v>
      </c>
      <c r="E59" s="11">
        <v>10000</v>
      </c>
      <c r="F59" s="11">
        <v>10000</v>
      </c>
      <c r="G59" s="11">
        <v>10000</v>
      </c>
      <c r="H59" s="11">
        <v>10000</v>
      </c>
      <c r="I59" s="11">
        <v>10000</v>
      </c>
      <c r="J59" s="11">
        <v>10000</v>
      </c>
    </row>
    <row r="60" spans="1:10" x14ac:dyDescent="0.2">
      <c r="A60" s="30"/>
      <c r="B60" s="10" t="s">
        <v>40</v>
      </c>
      <c r="C60" s="11">
        <v>150000</v>
      </c>
      <c r="D60" s="11"/>
      <c r="E60" s="11"/>
      <c r="F60" s="11"/>
      <c r="G60" s="11"/>
      <c r="H60" s="11"/>
      <c r="I60" s="11"/>
      <c r="J60" s="11"/>
    </row>
    <row r="61" spans="1:10" x14ac:dyDescent="0.2">
      <c r="A61" s="30"/>
      <c r="B61" s="10" t="s">
        <v>41</v>
      </c>
      <c r="C61" s="11">
        <v>20000</v>
      </c>
      <c r="D61" s="11"/>
      <c r="E61" s="11"/>
      <c r="F61" s="11"/>
      <c r="G61" s="11"/>
      <c r="H61" s="11"/>
      <c r="I61" s="11"/>
      <c r="J61" s="11"/>
    </row>
    <row r="62" spans="1:10" x14ac:dyDescent="0.2">
      <c r="A62" s="30"/>
      <c r="B62" s="10" t="s">
        <v>42</v>
      </c>
      <c r="C62" s="11">
        <v>200000</v>
      </c>
      <c r="D62" s="11"/>
      <c r="E62" s="11"/>
      <c r="F62" s="11"/>
      <c r="G62" s="11"/>
      <c r="H62" s="11"/>
      <c r="I62" s="11"/>
      <c r="J62" s="11"/>
    </row>
    <row r="63" spans="1:10" x14ac:dyDescent="0.2">
      <c r="A63" s="30"/>
      <c r="B63" s="10" t="s">
        <v>43</v>
      </c>
      <c r="C63" s="11">
        <v>20000</v>
      </c>
      <c r="D63" s="11"/>
      <c r="E63" s="11"/>
      <c r="F63" s="11"/>
      <c r="G63" s="11"/>
      <c r="H63" s="11"/>
      <c r="I63" s="11"/>
      <c r="J63" s="11"/>
    </row>
    <row r="64" spans="1:10" x14ac:dyDescent="0.2">
      <c r="C64" s="14"/>
      <c r="D64" s="14"/>
      <c r="E64" s="14"/>
      <c r="F64" s="14"/>
      <c r="G64" s="14"/>
      <c r="H64" s="14"/>
      <c r="I64" s="14"/>
      <c r="J64" s="14"/>
    </row>
    <row r="65" spans="1:10" x14ac:dyDescent="0.2">
      <c r="A65" s="30">
        <v>2021</v>
      </c>
      <c r="B65" s="10" t="s">
        <v>47</v>
      </c>
      <c r="C65" s="11">
        <v>22000</v>
      </c>
      <c r="D65" s="11">
        <v>11000</v>
      </c>
      <c r="E65" s="11">
        <v>11000</v>
      </c>
      <c r="F65" s="11">
        <v>11000</v>
      </c>
      <c r="G65" s="11">
        <v>11000</v>
      </c>
      <c r="H65" s="11">
        <v>11000</v>
      </c>
      <c r="I65" s="11">
        <v>11000</v>
      </c>
      <c r="J65" s="11">
        <v>11000</v>
      </c>
    </row>
    <row r="66" spans="1:10" x14ac:dyDescent="0.2">
      <c r="A66" s="30"/>
      <c r="B66" s="10" t="s">
        <v>44</v>
      </c>
      <c r="C66" s="11">
        <v>150000</v>
      </c>
      <c r="D66" s="11"/>
      <c r="E66" s="11"/>
      <c r="F66" s="11"/>
      <c r="G66" s="11"/>
      <c r="H66" s="11"/>
      <c r="I66" s="11"/>
      <c r="J66" s="11"/>
    </row>
    <row r="67" spans="1:10" x14ac:dyDescent="0.2">
      <c r="A67" s="30"/>
      <c r="B67" s="10" t="s">
        <v>45</v>
      </c>
      <c r="C67" s="11">
        <v>20000</v>
      </c>
      <c r="D67" s="11"/>
      <c r="E67" s="11"/>
      <c r="F67" s="11"/>
      <c r="G67" s="11"/>
      <c r="H67" s="11"/>
      <c r="I67" s="11"/>
      <c r="J67" s="11"/>
    </row>
    <row r="68" spans="1:10" x14ac:dyDescent="0.2">
      <c r="A68" s="30"/>
      <c r="B68" s="10" t="s">
        <v>46</v>
      </c>
      <c r="C68" s="11">
        <v>72500</v>
      </c>
      <c r="D68" s="11"/>
      <c r="E68" s="11"/>
      <c r="F68" s="11"/>
      <c r="G68" s="11"/>
      <c r="H68" s="11"/>
      <c r="I68" s="11"/>
      <c r="J68" s="11"/>
    </row>
    <row r="70" spans="1:10" x14ac:dyDescent="0.2">
      <c r="A70" s="30">
        <v>2022</v>
      </c>
      <c r="B70" s="10" t="s">
        <v>47</v>
      </c>
      <c r="C70" s="11">
        <v>20000</v>
      </c>
      <c r="D70" s="11">
        <v>10000</v>
      </c>
      <c r="E70" s="11">
        <v>10000</v>
      </c>
      <c r="F70" s="11">
        <v>10000</v>
      </c>
      <c r="G70" s="11">
        <v>10000</v>
      </c>
      <c r="H70" s="11">
        <v>10000</v>
      </c>
      <c r="I70" s="11">
        <v>10000</v>
      </c>
      <c r="J70" s="11">
        <v>10000</v>
      </c>
    </row>
    <row r="71" spans="1:10" x14ac:dyDescent="0.2">
      <c r="A71" s="30"/>
      <c r="B71" s="10" t="s">
        <v>49</v>
      </c>
      <c r="C71" s="11">
        <v>20000</v>
      </c>
      <c r="D71" s="11"/>
      <c r="E71" s="11"/>
      <c r="F71" s="11"/>
      <c r="G71" s="11"/>
      <c r="H71" s="11"/>
      <c r="I71" s="11"/>
      <c r="J71" s="11"/>
    </row>
    <row r="72" spans="1:10" x14ac:dyDescent="0.2">
      <c r="A72" s="30"/>
      <c r="B72" s="10" t="s">
        <v>54</v>
      </c>
      <c r="C72" s="11">
        <v>150000</v>
      </c>
      <c r="D72" s="11"/>
      <c r="E72" s="11"/>
      <c r="F72" s="11"/>
      <c r="G72" s="11"/>
      <c r="H72" s="11"/>
      <c r="I72" s="11"/>
      <c r="J72" s="11"/>
    </row>
    <row r="73" spans="1:10" x14ac:dyDescent="0.2">
      <c r="A73" s="30"/>
      <c r="B73" s="10" t="s">
        <v>55</v>
      </c>
      <c r="C73" s="11">
        <v>12500</v>
      </c>
      <c r="D73" s="11"/>
      <c r="E73" s="11"/>
      <c r="F73" s="11"/>
      <c r="G73" s="11"/>
      <c r="H73" s="11"/>
      <c r="I73" s="11"/>
      <c r="J73" s="11"/>
    </row>
    <row r="74" spans="1:10" x14ac:dyDescent="0.2">
      <c r="A74" s="30"/>
      <c r="B74" s="10" t="s">
        <v>50</v>
      </c>
      <c r="C74" s="11">
        <v>20000</v>
      </c>
      <c r="D74" s="11"/>
      <c r="E74" s="11"/>
      <c r="F74" s="11"/>
      <c r="G74" s="11"/>
      <c r="H74" s="11"/>
      <c r="I74" s="11"/>
      <c r="J74" s="11"/>
    </row>
    <row r="75" spans="1:10" x14ac:dyDescent="0.2">
      <c r="A75" s="30"/>
      <c r="B75" s="10" t="s">
        <v>52</v>
      </c>
      <c r="C75" s="11">
        <v>62500</v>
      </c>
      <c r="D75" s="11"/>
      <c r="E75" s="11"/>
      <c r="F75" s="11"/>
      <c r="G75" s="11"/>
      <c r="H75" s="11"/>
      <c r="I75" s="11"/>
      <c r="J75" s="11"/>
    </row>
    <row r="76" spans="1:10" x14ac:dyDescent="0.2">
      <c r="A76" s="30"/>
      <c r="B76" s="10" t="s">
        <v>53</v>
      </c>
      <c r="C76" s="11">
        <v>12500</v>
      </c>
      <c r="D76" s="11"/>
      <c r="E76" s="11"/>
      <c r="F76" s="11"/>
      <c r="G76" s="11"/>
      <c r="H76" s="11"/>
      <c r="I76" s="11"/>
      <c r="J76" s="11"/>
    </row>
    <row r="77" spans="1:10" x14ac:dyDescent="0.2">
      <c r="A77" s="30"/>
      <c r="B77" s="10" t="s">
        <v>51</v>
      </c>
      <c r="C77" s="11">
        <v>50000</v>
      </c>
      <c r="D77" s="11"/>
      <c r="E77" s="11"/>
      <c r="F77" s="11"/>
      <c r="G77" s="11"/>
      <c r="H77" s="11"/>
      <c r="I77" s="11"/>
      <c r="J77" s="11"/>
    </row>
    <row r="78" spans="1:10" x14ac:dyDescent="0.2">
      <c r="A78" s="30"/>
      <c r="B78" s="10" t="s">
        <v>57</v>
      </c>
      <c r="C78" s="11">
        <v>3000</v>
      </c>
      <c r="D78" s="11"/>
      <c r="E78" s="11"/>
      <c r="F78" s="11"/>
      <c r="G78" s="11"/>
      <c r="H78" s="11"/>
      <c r="I78" s="11"/>
      <c r="J78" s="11"/>
    </row>
    <row r="79" spans="1:10" x14ac:dyDescent="0.2">
      <c r="A79" s="30"/>
      <c r="B79" s="10" t="s">
        <v>56</v>
      </c>
      <c r="C79" s="11">
        <v>12500</v>
      </c>
      <c r="D79" s="11"/>
      <c r="E79" s="11"/>
      <c r="F79" s="11"/>
      <c r="G79" s="11"/>
      <c r="H79" s="11"/>
      <c r="I79" s="11"/>
      <c r="J79" s="11"/>
    </row>
    <row r="81" spans="1:10" x14ac:dyDescent="0.2">
      <c r="A81" s="30">
        <v>2023</v>
      </c>
      <c r="B81" s="10" t="s">
        <v>47</v>
      </c>
      <c r="C81" s="11">
        <v>20000</v>
      </c>
      <c r="D81" s="11">
        <v>10000</v>
      </c>
      <c r="E81" s="11">
        <v>10000</v>
      </c>
      <c r="F81" s="11">
        <v>10000</v>
      </c>
      <c r="G81" s="11">
        <v>10000</v>
      </c>
      <c r="H81" s="11">
        <v>10000</v>
      </c>
      <c r="I81" s="11">
        <v>10000</v>
      </c>
      <c r="J81" s="11">
        <v>10000</v>
      </c>
    </row>
    <row r="82" spans="1:10" x14ac:dyDescent="0.2">
      <c r="A82" s="30"/>
      <c r="B82" s="10" t="s">
        <v>58</v>
      </c>
      <c r="C82" s="11">
        <v>80500</v>
      </c>
      <c r="D82" s="11"/>
      <c r="E82" s="11"/>
      <c r="F82" s="11"/>
      <c r="G82" s="11"/>
      <c r="H82" s="11"/>
      <c r="I82" s="11"/>
      <c r="J82" s="11"/>
    </row>
    <row r="83" spans="1:10" x14ac:dyDescent="0.2">
      <c r="A83" s="30"/>
      <c r="B83" s="10" t="s">
        <v>59</v>
      </c>
      <c r="C83" s="11">
        <v>80500</v>
      </c>
      <c r="D83" s="11"/>
      <c r="E83" s="11"/>
      <c r="F83" s="11"/>
      <c r="G83" s="11"/>
      <c r="H83" s="11"/>
      <c r="I83" s="11"/>
      <c r="J83" s="11"/>
    </row>
    <row r="84" spans="1:10" x14ac:dyDescent="0.2">
      <c r="A84" s="30"/>
      <c r="B84" s="10" t="s">
        <v>60</v>
      </c>
      <c r="C84" s="11">
        <v>10000</v>
      </c>
      <c r="D84" s="11"/>
      <c r="E84" s="11"/>
      <c r="F84" s="11"/>
      <c r="G84" s="11"/>
      <c r="H84" s="11"/>
      <c r="I84" s="11"/>
      <c r="J84" s="11"/>
    </row>
    <row r="85" spans="1:10" x14ac:dyDescent="0.2">
      <c r="A85" s="30"/>
      <c r="B85" s="10" t="s">
        <v>61</v>
      </c>
      <c r="C85" s="11">
        <v>5000</v>
      </c>
      <c r="D85" s="11"/>
      <c r="E85" s="11"/>
      <c r="F85" s="11"/>
      <c r="G85" s="11"/>
      <c r="H85" s="11"/>
      <c r="I85" s="11"/>
      <c r="J85" s="11"/>
    </row>
    <row r="86" spans="1:10" x14ac:dyDescent="0.2">
      <c r="A86" s="30"/>
      <c r="B86" s="10" t="s">
        <v>62</v>
      </c>
      <c r="C86" s="11">
        <v>5000</v>
      </c>
      <c r="D86" s="11"/>
      <c r="E86" s="11"/>
      <c r="F86" s="11"/>
      <c r="G86" s="11"/>
      <c r="H86" s="11"/>
      <c r="I86" s="11"/>
      <c r="J86" s="11"/>
    </row>
    <row r="88" spans="1:10" x14ac:dyDescent="0.2">
      <c r="A88" s="30">
        <v>2024</v>
      </c>
      <c r="B88" s="10" t="s">
        <v>47</v>
      </c>
      <c r="C88" s="11">
        <v>20000</v>
      </c>
      <c r="D88" s="11">
        <v>10000</v>
      </c>
      <c r="E88" s="11">
        <v>10000</v>
      </c>
      <c r="F88" s="11">
        <v>10000</v>
      </c>
      <c r="G88" s="11">
        <v>10000</v>
      </c>
      <c r="H88" s="11">
        <v>10000</v>
      </c>
      <c r="I88" s="11">
        <v>10000</v>
      </c>
      <c r="J88" s="11">
        <v>10000</v>
      </c>
    </row>
    <row r="89" spans="1:10" x14ac:dyDescent="0.2">
      <c r="A89" s="30"/>
      <c r="B89" s="10" t="s">
        <v>63</v>
      </c>
      <c r="C89" s="11">
        <v>32500</v>
      </c>
      <c r="D89" s="11"/>
      <c r="E89" s="11"/>
      <c r="F89" s="11"/>
      <c r="G89" s="11"/>
      <c r="H89" s="11"/>
      <c r="I89" s="11"/>
      <c r="J89" s="11"/>
    </row>
    <row r="90" spans="1:10" x14ac:dyDescent="0.2">
      <c r="A90" s="30"/>
      <c r="B90" s="10" t="s">
        <v>64</v>
      </c>
      <c r="C90" s="11">
        <v>32500</v>
      </c>
      <c r="D90" s="11"/>
      <c r="E90" s="11"/>
      <c r="F90" s="11"/>
      <c r="G90" s="11"/>
      <c r="H90" s="11"/>
      <c r="I90" s="11"/>
      <c r="J90" s="11"/>
    </row>
    <row r="91" spans="1:10" x14ac:dyDescent="0.2">
      <c r="A91" s="30"/>
      <c r="B91" s="10" t="s">
        <v>65</v>
      </c>
      <c r="C91" s="11">
        <v>52500</v>
      </c>
      <c r="D91" s="11"/>
      <c r="E91" s="11"/>
      <c r="F91" s="11"/>
      <c r="G91" s="11"/>
      <c r="H91" s="11"/>
      <c r="I91" s="11"/>
      <c r="J91" s="11"/>
    </row>
    <row r="92" spans="1:10" x14ac:dyDescent="0.2">
      <c r="A92" s="30"/>
      <c r="B92" s="10" t="s">
        <v>66</v>
      </c>
      <c r="C92" s="11">
        <v>52500</v>
      </c>
      <c r="D92" s="11"/>
      <c r="E92" s="11"/>
      <c r="F92" s="11"/>
      <c r="G92" s="11"/>
      <c r="H92" s="11"/>
      <c r="I92" s="11"/>
      <c r="J92" s="11"/>
    </row>
  </sheetData>
  <mergeCells count="10">
    <mergeCell ref="A88:A92"/>
    <mergeCell ref="A25:A30"/>
    <mergeCell ref="A32:A37"/>
    <mergeCell ref="A39:A44"/>
    <mergeCell ref="A46:A51"/>
    <mergeCell ref="A81:A86"/>
    <mergeCell ref="A70:A79"/>
    <mergeCell ref="A65:A68"/>
    <mergeCell ref="A59:A63"/>
    <mergeCell ref="A53:A57"/>
  </mergeCells>
  <pageMargins left="0.7" right="0.7" top="0.75" bottom="0.75" header="0.3" footer="0.3"/>
  <pageSetup paperSize="9" orientation="landscape" r:id="rId1"/>
  <headerFooter>
    <oddFooter>&amp;L&amp;1#&amp;"Arial"&amp;9&amp;K000000Document Classification: Confidential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unction xmlns="2ca30d35-52ce-4e2b-a8af-6f08235b41d9">COO</Function>
    <Date1 xmlns="2ca30d35-52ce-4e2b-a8af-6f08235b41d9" xsi:nil="true"/>
    <_dlc_DocId xmlns="def7e60b-d8b4-49d6-a0c5-63ec7d01e5fa">COOO-1270648818-127824</_dlc_DocId>
    <_dlc_DocIdUrl xmlns="def7e60b-d8b4-49d6-a0c5-63ec7d01e5fa">
      <Url>https://centralbankmaltaorg.sharepoint.com/sites/COO/_layouts/15/DocIdRedir.aspx?ID=COOO-1270648818-127824</Url>
      <Description>COOO-1270648818-127824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OO Document" ma:contentTypeID="0x01010005AC75F3BBD1F1458978C4B0423395AE006E5AFE88078EFE49A513B8419E9C2999" ma:contentTypeVersion="14" ma:contentTypeDescription="Create a new document." ma:contentTypeScope="" ma:versionID="e33064ed6e763a0de07683fe4d2ce101">
  <xsd:schema xmlns:xsd="http://www.w3.org/2001/XMLSchema" xmlns:xs="http://www.w3.org/2001/XMLSchema" xmlns:p="http://schemas.microsoft.com/office/2006/metadata/properties" xmlns:ns3="2ca30d35-52ce-4e2b-a8af-6f08235b41d9" xmlns:ns4="def7e60b-d8b4-49d6-a0c5-63ec7d01e5fa" targetNamespace="http://schemas.microsoft.com/office/2006/metadata/properties" ma:root="true" ma:fieldsID="40f65ad2eb2093ddc9b6a6be58543da8" ns3:_="" ns4:_="">
    <xsd:import namespace="2ca30d35-52ce-4e2b-a8af-6f08235b41d9"/>
    <xsd:import namespace="def7e60b-d8b4-49d6-a0c5-63ec7d01e5fa"/>
    <xsd:element name="properties">
      <xsd:complexType>
        <xsd:sequence>
          <xsd:element name="documentManagement">
            <xsd:complexType>
              <xsd:all>
                <xsd:element ref="ns3:Function" minOccurs="0"/>
                <xsd:element ref="ns3:Date1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30d35-52ce-4e2b-a8af-6f08235b41d9" elementFormDefault="qualified">
    <xsd:import namespace="http://schemas.microsoft.com/office/2006/documentManagement/types"/>
    <xsd:import namespace="http://schemas.microsoft.com/office/infopath/2007/PartnerControls"/>
    <xsd:element name="Function" ma:index="2" nillable="true" ma:displayName="Function" ma:internalName="Function" ma:readOnly="false">
      <xsd:simpleType>
        <xsd:restriction base="dms:Text">
          <xsd:maxLength value="255"/>
        </xsd:restriction>
      </xsd:simpleType>
    </xsd:element>
    <xsd:element name="Date1" ma:index="3" nillable="true" ma:displayName="Date" ma:format="DateOnly" ma:internalName="Date1" ma:readOnly="fals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f7e60b-d8b4-49d6-a0c5-63ec7d01e5fa" elementFormDefault="qualified">
    <xsd:import namespace="http://schemas.microsoft.com/office/2006/documentManagement/types"/>
    <xsd:import namespace="http://schemas.microsoft.com/office/infopath/2007/PartnerControls"/>
    <xsd:element name="_dlc_DocId" ma:index="1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1" ma:displayName="Author"/>
        <xsd:element ref="dcterms:created" minOccurs="0" maxOccurs="1"/>
        <xsd:element ref="dc:identifier" minOccurs="0" maxOccurs="1"/>
        <xsd:element name="contentType" minOccurs="0" maxOccurs="1" type="xsd:string" ma:index="1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7112EB-70BD-47EF-BB59-B0889DA590BB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www.w3.org/XML/1998/namespace"/>
    <ds:schemaRef ds:uri="2ca30d35-52ce-4e2b-a8af-6f08235b41d9"/>
    <ds:schemaRef ds:uri="def7e60b-d8b4-49d6-a0c5-63ec7d01e5fa"/>
    <ds:schemaRef ds:uri="http://schemas.microsoft.com/office/2006/metadata/properties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D9204B5-C931-4DBE-9952-2DE326FD31D8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BF747A60-F1E3-4257-B9D5-131168CAAB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a30d35-52ce-4e2b-a8af-6f08235b41d9"/>
    <ds:schemaRef ds:uri="def7e60b-d8b4-49d6-a0c5-63ec7d01e5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1B1C7D3-8F72-4127-85A0-09F55AD35B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Circulation Chart</vt:lpstr>
      <vt:lpstr>Coin - Circulation</vt:lpstr>
      <vt:lpstr>Production of coins</vt:lpstr>
      <vt:lpstr>Dated sets &amp; comm. coins minted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Borg Julian Carl</dc:creator>
  <cp:keywords/>
  <dc:description/>
  <cp:lastModifiedBy>Scerri Claudine</cp:lastModifiedBy>
  <cp:revision/>
  <cp:lastPrinted>2023-11-08T08:48:55Z</cp:lastPrinted>
  <dcterms:created xsi:type="dcterms:W3CDTF">2021-06-11T10:21:14Z</dcterms:created>
  <dcterms:modified xsi:type="dcterms:W3CDTF">2025-01-03T12:17:53Z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0x01010005AC75F3BBD1F1458978C4B0423395AE006E5AFE88078EFE49A513B8419E9C2999</vt:lpwstr>
  </property>
  <property fmtid="{D5CDD505-2E9C-101B-9397-08002B2CF9AE}" pid="3" name="_dlc_DocIdItemGuid">
    <vt:lpwstr>f9c024d0-9c8e-4462-ae38-3a23a53642b7</vt:lpwstr>
  </property>
  <property fmtid="{D5CDD505-2E9C-101B-9397-08002B2CF9AE}" pid="4" name="MSIP_Label_245b43ef-3533-4912-ba41-23550e7fc055_Enabled">
    <vt:lpwstr>true</vt:lpwstr>
  </property>
  <property fmtid="{D5CDD505-2E9C-101B-9397-08002B2CF9AE}" pid="5" name="MSIP_Label_245b43ef-3533-4912-ba41-23550e7fc055_SetDate">
    <vt:lpwstr>2023-02-07T10:07:27Z</vt:lpwstr>
  </property>
  <property fmtid="{D5CDD505-2E9C-101B-9397-08002B2CF9AE}" pid="6" name="MSIP_Label_245b43ef-3533-4912-ba41-23550e7fc055_Method">
    <vt:lpwstr>Privileged</vt:lpwstr>
  </property>
  <property fmtid="{D5CDD505-2E9C-101B-9397-08002B2CF9AE}" pid="7" name="MSIP_Label_245b43ef-3533-4912-ba41-23550e7fc055_Name">
    <vt:lpwstr>Confidential.</vt:lpwstr>
  </property>
  <property fmtid="{D5CDD505-2E9C-101B-9397-08002B2CF9AE}" pid="8" name="MSIP_Label_245b43ef-3533-4912-ba41-23550e7fc055_SiteId">
    <vt:lpwstr>166d38ec-6559-46e8-8bd1-de2820f99734</vt:lpwstr>
  </property>
  <property fmtid="{D5CDD505-2E9C-101B-9397-08002B2CF9AE}" pid="9" name="MSIP_Label_245b43ef-3533-4912-ba41-23550e7fc055_ActionId">
    <vt:lpwstr>33e71569-7caf-425f-9ce1-1b80f038f40e</vt:lpwstr>
  </property>
  <property fmtid="{D5CDD505-2E9C-101B-9397-08002B2CF9AE}" pid="10" name="MSIP_Label_245b43ef-3533-4912-ba41-23550e7fc055_ContentBits">
    <vt:lpwstr>2</vt:lpwstr>
  </property>
</Properties>
</file>